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Plan_ŠO\Plan 2024\Rebalans\2. REBALANS\REBALANS EXCEL DORAĐENI\"/>
    </mc:Choice>
  </mc:AlternateContent>
  <bookViews>
    <workbookView xWindow="0" yWindow="0" windowWidth="15360" windowHeight="7050"/>
  </bookViews>
  <sheets>
    <sheet name="SAŽETAK" sheetId="1" r:id="rId1"/>
    <sheet name=" Račun prihoda i rashoda" sheetId="3" r:id="rId2"/>
    <sheet name="Rashodi prema funkcijskoj kl" sheetId="5" r:id="rId3"/>
    <sheet name="Račun financiranja" sheetId="6" state="hidden" r:id="rId4"/>
    <sheet name=" Račun financiranja" sheetId="8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8" i="1"/>
  <c r="I30" i="1"/>
  <c r="I15" i="1"/>
  <c r="H15" i="1"/>
  <c r="F10" i="7" l="1"/>
  <c r="F11" i="3"/>
  <c r="F14" i="3"/>
  <c r="F16" i="3"/>
  <c r="F19" i="3"/>
  <c r="G11" i="3"/>
  <c r="G57" i="7" l="1"/>
  <c r="H37" i="7"/>
  <c r="H36" i="7" s="1"/>
  <c r="G37" i="7"/>
  <c r="G36" i="7" s="1"/>
  <c r="G19" i="7"/>
  <c r="F36" i="7"/>
  <c r="F37" i="7"/>
  <c r="H89" i="7"/>
  <c r="H88" i="7"/>
  <c r="H87" i="7" s="1"/>
  <c r="H86" i="7" s="1"/>
  <c r="G88" i="7"/>
  <c r="F88" i="7"/>
  <c r="F87" i="7" s="1"/>
  <c r="F86" i="7" s="1"/>
  <c r="G87" i="7"/>
  <c r="G86" i="7" s="1"/>
  <c r="G31" i="8"/>
  <c r="H31" i="8"/>
  <c r="F31" i="8"/>
  <c r="G22" i="8"/>
  <c r="H22" i="8"/>
  <c r="F22" i="8"/>
  <c r="H29" i="8"/>
  <c r="H27" i="8"/>
  <c r="H26" i="8"/>
  <c r="H25" i="8"/>
  <c r="H24" i="8"/>
  <c r="G23" i="8"/>
  <c r="F23" i="8"/>
  <c r="H14" i="8"/>
  <c r="H13" i="8"/>
  <c r="H15" i="8"/>
  <c r="H17" i="8"/>
  <c r="H12" i="8"/>
  <c r="G11" i="8"/>
  <c r="G10" i="8" s="1"/>
  <c r="G19" i="8" s="1"/>
  <c r="F11" i="8"/>
  <c r="F10" i="8" s="1"/>
  <c r="F19" i="8" s="1"/>
  <c r="B1" i="8"/>
  <c r="G34" i="3"/>
  <c r="F34" i="3"/>
  <c r="H41" i="3"/>
  <c r="G14" i="3"/>
  <c r="G16" i="3"/>
  <c r="F22" i="3"/>
  <c r="B1" i="3"/>
  <c r="I10" i="1"/>
  <c r="I11" i="1"/>
  <c r="I12" i="1"/>
  <c r="I13" i="1"/>
  <c r="I14" i="1"/>
  <c r="I9" i="1"/>
  <c r="H11" i="8" l="1"/>
  <c r="H10" i="8" s="1"/>
  <c r="H19" i="8" s="1"/>
  <c r="H23" i="8"/>
  <c r="G15" i="1"/>
  <c r="H100" i="7" l="1"/>
  <c r="H99" i="7" s="1"/>
  <c r="H98" i="7" s="1"/>
  <c r="G99" i="7"/>
  <c r="G98" i="7" s="1"/>
  <c r="F99" i="7"/>
  <c r="F98" i="7" s="1"/>
  <c r="H97" i="7"/>
  <c r="H96" i="7" s="1"/>
  <c r="H95" i="7" s="1"/>
  <c r="G96" i="7"/>
  <c r="G95" i="7" s="1"/>
  <c r="F96" i="7"/>
  <c r="F95" i="7" s="1"/>
  <c r="E12" i="5"/>
  <c r="H50" i="3"/>
  <c r="H49" i="3"/>
  <c r="G48" i="3"/>
  <c r="F48" i="3"/>
  <c r="F46" i="3"/>
  <c r="G94" i="7" l="1"/>
  <c r="H94" i="7"/>
  <c r="F94" i="7"/>
  <c r="H48" i="3"/>
  <c r="H93" i="7"/>
  <c r="H81" i="7"/>
  <c r="H78" i="7"/>
  <c r="H75" i="7"/>
  <c r="H72" i="7"/>
  <c r="H69" i="7"/>
  <c r="H67" i="7"/>
  <c r="H63" i="7"/>
  <c r="H62" i="7"/>
  <c r="H58" i="7"/>
  <c r="H54" i="7"/>
  <c r="H53" i="7"/>
  <c r="H43" i="7"/>
  <c r="H42" i="7"/>
  <c r="H35" i="7"/>
  <c r="H31" i="7"/>
  <c r="H30" i="7"/>
  <c r="H29" i="7"/>
  <c r="H26" i="7"/>
  <c r="H22" i="7"/>
  <c r="H21" i="7"/>
  <c r="H20" i="7"/>
  <c r="H17" i="7"/>
  <c r="H16" i="7"/>
  <c r="H13" i="7"/>
  <c r="H57" i="3"/>
  <c r="H56" i="3"/>
  <c r="H55" i="3"/>
  <c r="H54" i="3"/>
  <c r="H53" i="3"/>
  <c r="H47" i="3"/>
  <c r="H45" i="3"/>
  <c r="H44" i="3"/>
  <c r="H43" i="3"/>
  <c r="H40" i="3"/>
  <c r="H39" i="3"/>
  <c r="H38" i="3"/>
  <c r="H37" i="3"/>
  <c r="H36" i="3"/>
  <c r="H35" i="3"/>
  <c r="H32" i="3"/>
  <c r="H33" i="3"/>
  <c r="H23" i="3"/>
  <c r="H21" i="3"/>
  <c r="H18" i="3"/>
  <c r="H17" i="3"/>
  <c r="H15" i="3"/>
  <c r="H13" i="3"/>
  <c r="H12" i="3"/>
  <c r="H34" i="3" l="1"/>
  <c r="H20" i="3"/>
  <c r="H31" i="3"/>
  <c r="F34" i="7" l="1"/>
  <c r="F33" i="7" s="1"/>
  <c r="G34" i="7"/>
  <c r="G33" i="7" s="1"/>
  <c r="H34" i="7"/>
  <c r="H33" i="7" s="1"/>
  <c r="D11" i="5"/>
  <c r="D10" i="5" s="1"/>
  <c r="E11" i="5"/>
  <c r="E10" i="5" s="1"/>
  <c r="C11" i="5"/>
  <c r="C10" i="5" s="1"/>
  <c r="G22" i="3" l="1"/>
  <c r="H22" i="3"/>
  <c r="F92" i="7"/>
  <c r="F91" i="7" s="1"/>
  <c r="F90" i="7" s="1"/>
  <c r="G92" i="7"/>
  <c r="G91" i="7" s="1"/>
  <c r="G90" i="7" s="1"/>
  <c r="H92" i="7"/>
  <c r="H91" i="7" s="1"/>
  <c r="H90" i="7" s="1"/>
  <c r="F84" i="7"/>
  <c r="F83" i="7" s="1"/>
  <c r="F82" i="7" s="1"/>
  <c r="G84" i="7"/>
  <c r="G83" i="7" s="1"/>
  <c r="G82" i="7" s="1"/>
  <c r="H84" i="7"/>
  <c r="H83" i="7" s="1"/>
  <c r="H82" i="7" s="1"/>
  <c r="F80" i="7"/>
  <c r="F79" i="7" s="1"/>
  <c r="G80" i="7"/>
  <c r="G79" i="7" s="1"/>
  <c r="H80" i="7"/>
  <c r="H79" i="7" s="1"/>
  <c r="F77" i="7"/>
  <c r="F76" i="7" s="1"/>
  <c r="G77" i="7"/>
  <c r="G76" i="7" s="1"/>
  <c r="H77" i="7"/>
  <c r="H76" i="7" s="1"/>
  <c r="F74" i="7"/>
  <c r="F73" i="7" s="1"/>
  <c r="G74" i="7"/>
  <c r="G73" i="7" s="1"/>
  <c r="H74" i="7"/>
  <c r="H73" i="7" s="1"/>
  <c r="F71" i="7"/>
  <c r="F70" i="7" s="1"/>
  <c r="G71" i="7"/>
  <c r="G70" i="7" s="1"/>
  <c r="H71" i="7"/>
  <c r="H70" i="7" s="1"/>
  <c r="F66" i="7"/>
  <c r="G66" i="7"/>
  <c r="H66" i="7"/>
  <c r="F68" i="7"/>
  <c r="G68" i="7"/>
  <c r="H68" i="7"/>
  <c r="F61" i="7"/>
  <c r="F60" i="7" s="1"/>
  <c r="F59" i="7" s="1"/>
  <c r="G61" i="7"/>
  <c r="G60" i="7" s="1"/>
  <c r="G59" i="7" s="1"/>
  <c r="H61" i="7"/>
  <c r="H60" i="7" s="1"/>
  <c r="H59" i="7" s="1"/>
  <c r="F57" i="7"/>
  <c r="F56" i="7" s="1"/>
  <c r="F55" i="7" s="1"/>
  <c r="G56" i="7"/>
  <c r="G55" i="7" s="1"/>
  <c r="H57" i="7"/>
  <c r="H56" i="7" s="1"/>
  <c r="H55" i="7" s="1"/>
  <c r="F52" i="7"/>
  <c r="F51" i="7" s="1"/>
  <c r="F50" i="7" s="1"/>
  <c r="G52" i="7"/>
  <c r="G51" i="7" s="1"/>
  <c r="G50" i="7" s="1"/>
  <c r="H52" i="7"/>
  <c r="H51" i="7" s="1"/>
  <c r="H50" i="7" s="1"/>
  <c r="F48" i="7"/>
  <c r="F47" i="7" s="1"/>
  <c r="G48" i="7"/>
  <c r="G47" i="7" s="1"/>
  <c r="H48" i="7"/>
  <c r="H47" i="7" s="1"/>
  <c r="F45" i="7"/>
  <c r="F44" i="7" s="1"/>
  <c r="G45" i="7"/>
  <c r="G44" i="7" s="1"/>
  <c r="H45" i="7"/>
  <c r="H44" i="7" s="1"/>
  <c r="F41" i="7"/>
  <c r="F40" i="7" s="1"/>
  <c r="G41" i="7"/>
  <c r="G40" i="7" s="1"/>
  <c r="H41" i="7"/>
  <c r="H40" i="7" s="1"/>
  <c r="F28" i="7"/>
  <c r="F27" i="7" s="1"/>
  <c r="G28" i="7"/>
  <c r="G27" i="7" s="1"/>
  <c r="H28" i="7"/>
  <c r="H27" i="7" s="1"/>
  <c r="F25" i="7"/>
  <c r="F24" i="7" s="1"/>
  <c r="G25" i="7"/>
  <c r="G24" i="7" s="1"/>
  <c r="H25" i="7"/>
  <c r="H24" i="7" s="1"/>
  <c r="F19" i="7"/>
  <c r="F18" i="7" s="1"/>
  <c r="G18" i="7"/>
  <c r="H19" i="7"/>
  <c r="H18" i="7" s="1"/>
  <c r="F15" i="7"/>
  <c r="F14" i="7" s="1"/>
  <c r="G15" i="7"/>
  <c r="G14" i="7" s="1"/>
  <c r="H15" i="7"/>
  <c r="H14" i="7" s="1"/>
  <c r="F12" i="7"/>
  <c r="F11" i="7" s="1"/>
  <c r="G11" i="7"/>
  <c r="H12" i="7"/>
  <c r="H11" i="7" s="1"/>
  <c r="F52" i="3"/>
  <c r="F51" i="3" s="1"/>
  <c r="G52" i="3"/>
  <c r="G51" i="3" s="1"/>
  <c r="H52" i="3"/>
  <c r="H51" i="3" s="1"/>
  <c r="G46" i="3"/>
  <c r="H46" i="3"/>
  <c r="F42" i="3"/>
  <c r="G42" i="3"/>
  <c r="H42" i="3"/>
  <c r="F30" i="3"/>
  <c r="G30" i="3"/>
  <c r="G29" i="3" s="1"/>
  <c r="H30" i="3"/>
  <c r="H29" i="3" s="1"/>
  <c r="G19" i="3"/>
  <c r="H19" i="3"/>
  <c r="H16" i="3"/>
  <c r="H14" i="3"/>
  <c r="H11" i="3"/>
  <c r="G10" i="7" l="1"/>
  <c r="H10" i="7"/>
  <c r="G9" i="7"/>
  <c r="G8" i="7" s="1"/>
  <c r="G7" i="7" s="1"/>
  <c r="G6" i="7" s="1"/>
  <c r="G39" i="7"/>
  <c r="H58" i="3"/>
  <c r="G58" i="3"/>
  <c r="F29" i="3"/>
  <c r="F58" i="3"/>
  <c r="F10" i="3"/>
  <c r="F24" i="3"/>
  <c r="F39" i="7"/>
  <c r="H39" i="7"/>
  <c r="F65" i="7"/>
  <c r="F64" i="7" s="1"/>
  <c r="H65" i="7"/>
  <c r="H64" i="7" s="1"/>
  <c r="G10" i="3"/>
  <c r="B1" i="5"/>
  <c r="B1" i="7"/>
  <c r="H24" i="3"/>
  <c r="G24" i="3"/>
  <c r="H10" i="3"/>
  <c r="G65" i="7"/>
  <c r="G64" i="7" s="1"/>
  <c r="F9" i="7" l="1"/>
  <c r="F8" i="7" s="1"/>
  <c r="F7" i="7" s="1"/>
  <c r="F6" i="7" s="1"/>
  <c r="H9" i="7"/>
  <c r="H8" i="7" s="1"/>
  <c r="H7" i="7" s="1"/>
  <c r="H6" i="7" s="1"/>
</calcChain>
</file>

<file path=xl/sharedStrings.xml><?xml version="1.0" encoding="utf-8"?>
<sst xmlns="http://schemas.openxmlformats.org/spreadsheetml/2006/main" count="307" uniqueCount="123">
  <si>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</si>
  <si>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</si>
  <si>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</si>
  <si>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</si>
  <si>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</si>
  <si>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</si>
  <si>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</si>
  <si>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</si>
  <si>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</si>
  <si>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</si>
  <si>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</si>
  <si>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</si>
  <si>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</si>
  <si>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</si>
  <si>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</si>
  <si>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</si>
  <si>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</si>
  <si>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</si>
  <si>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</si>
  <si>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</si>
  <si>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</si>
  <si>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</si>
  <si>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</si>
  <si>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</si>
  <si>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</si>
  <si>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</si>
  <si>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</si>
  <si>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</si>
  <si>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</si>
  <si>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</si>
  <si>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</si>
  <si>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</si>
  <si>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</si>
  <si>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</si>
  <si>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</si>
  <si>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</si>
  <si>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</si>
  <si>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</si>
  <si>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</si>
  <si>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</si>
  <si>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</si>
  <si>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</si>
  <si>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</si>
  <si>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Naziv</t>
  </si>
  <si>
    <t>Pomoći iz drugih proračuna</t>
  </si>
  <si>
    <t>Pomoći temeljem prijenosa EU sredstava</t>
  </si>
  <si>
    <t>Prihodi od upravnih i administrativnih pristojbi, pristojbi po posebnim propisima i naknada</t>
  </si>
  <si>
    <t>Prihodi od prodaje proizvoda i robe te pruženih usluga, prihodi od donacija i povrati po protestira</t>
  </si>
  <si>
    <t>Donacije</t>
  </si>
  <si>
    <t>Opći prihodi i primici-decentralizirana sredstva</t>
  </si>
  <si>
    <t>Financijski rashodi</t>
  </si>
  <si>
    <t>Naknade građanima i kućanstvima na temelju osiguranja i druge naknade</t>
  </si>
  <si>
    <t>09 Obrazovanje</t>
  </si>
  <si>
    <t>092 Srednjoškolsko obrazovanje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</si>
  <si>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</si>
  <si>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</si>
  <si>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</si>
  <si>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</si>
  <si>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financiranja 1.1</t>
  </si>
  <si>
    <t>OPĆI PRIHODI I PRIMICI</t>
  </si>
  <si>
    <t>Izvor financiranja 1.2</t>
  </si>
  <si>
    <t>OPĆI PRIHODI I PRIMICI-DECENTRALIZIRANA SREDSTVA</t>
  </si>
  <si>
    <t>Izvor financiranja 3.1</t>
  </si>
  <si>
    <t>Izvor financiranja 4.3</t>
  </si>
  <si>
    <t>OSTALI PRIHODI ZA POSEBNE NAMJENE</t>
  </si>
  <si>
    <t>Izvor financiranja 5.2</t>
  </si>
  <si>
    <t>POMOĆI IZ DRUGIH PRORAČUNA</t>
  </si>
  <si>
    <t>Aktivnost A024109A410902</t>
  </si>
  <si>
    <t>IZVANNASTAVNE I OSTALE AKTIVNOSTI</t>
  </si>
  <si>
    <t>Aktivnost A024109A410903</t>
  </si>
  <si>
    <t>POMOĆNICI U NASTAVI</t>
  </si>
  <si>
    <t>Aktivnost A024109A410905</t>
  </si>
  <si>
    <t>NABAVA UDŽBENIKA</t>
  </si>
  <si>
    <t>Aktivnost A024109A410907</t>
  </si>
  <si>
    <t>GRAĐANSKI ODGOJ I ŠKOLA I ZAJEDNICA</t>
  </si>
  <si>
    <t>Aktivnost A024109K410901</t>
  </si>
  <si>
    <t>ODRŽAVANJE I OPREMANJE USTANOVA SREDNJEG ŠKOLSTVA I UČENIČKIH DOMOVA</t>
  </si>
  <si>
    <t>Izvor financiranja 6.1</t>
  </si>
  <si>
    <t>DONACIJE</t>
  </si>
  <si>
    <t>Aktivnost A024109T410901</t>
  </si>
  <si>
    <t>ŠKOLSKA SHEMA VOĆE, POVRĆE, MLIJEČNI PROIZVODI</t>
  </si>
  <si>
    <t>POMOĆI TEMELJEM PRIJENOSA EU SREDSTAVA</t>
  </si>
  <si>
    <t>Izvor financiranja 5.6</t>
  </si>
  <si>
    <t>Aktivnost A024109T410902</t>
  </si>
  <si>
    <t>SUFINANCIRANJE PROJEKATA PRIJAVLJENIH NA NATJEČAJE EUROPSKIH FONDOVA ILI PARTNERSTVA ZA EU FONDOVE</t>
  </si>
  <si>
    <t>Kazne, upravne mjere i ostali prihodi</t>
  </si>
  <si>
    <t>Ukupni prihodi</t>
  </si>
  <si>
    <t>Ukupni rashodi</t>
  </si>
  <si>
    <t>POMOĆI TEMELJE PRIJENOSA EU SREDSTAVA</t>
  </si>
  <si>
    <t>Povećanje/  smanjenje</t>
  </si>
  <si>
    <t xml:space="preserve">  Povećanje/     smanjenje</t>
  </si>
  <si>
    <t>Ostali rashodi</t>
  </si>
  <si>
    <t>Aktivnost A024109T410905</t>
  </si>
  <si>
    <t xml:space="preserve">BESPLATNE MENSTRUALNE POTREPŠTINE </t>
  </si>
  <si>
    <t>VLASTITI PRIHODI</t>
  </si>
  <si>
    <t>Plan 2024.</t>
  </si>
  <si>
    <t>Novi plan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</si>
  <si>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</si>
  <si>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</si>
  <si>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</si>
  <si>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</si>
  <si>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</si>
  <si>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</si>
  <si>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VIŠAK/MANJAK + NETO FINANCIRANJE</t>
  </si>
  <si>
    <t>D) VIŠEGODIŠNJI PLAN URAVNOTEŽENJA</t>
  </si>
  <si>
    <t xml:space="preserve">C) PRENESENI VIŠAK ILI PRENESENI MANJAK </t>
  </si>
  <si>
    <t>PRIJENOS VIŠKA / MANJKA IZ PRETHODNE(IH) GODIN</t>
  </si>
  <si>
    <t>PRIJENOS VIŠKA / MANJKA U SLJEDEĆE RAZDOBLJE</t>
  </si>
  <si>
    <t>VIŠAK / MANJAK + NETO FINANCIRANJE + PRIJENOS VIŠKA / MANJKA IZ PRETHODE(IH) GODINE - PRIJENOS VIŠKA / MANJAK U SLJEDEĆE RAZDOBLJE</t>
  </si>
  <si>
    <t>VIŠAK / MANJAK TEKUĆE GODINE</t>
  </si>
  <si>
    <t>PRIJENOS VIŠKA / MANJKA IZ PRETHODNE(IH) GODINE</t>
  </si>
  <si>
    <t>RASHODI POSLOVANJA PREMA EKONOMSKOJ KLASIFIKACIJI I IZVORIMA FINANCIRANJA</t>
  </si>
  <si>
    <t xml:space="preserve"> PRIHODI POSLOVANJA PREMA EKONOMSKOJ KLASIFIKACIJI I IZVORIMA FINANCIRANJA</t>
  </si>
  <si>
    <t>RAČUN FINANCIRANJA PREMA EKONOMSKOJ KLASIFIKACIJI I IZVORIMA FINANCIRANJA</t>
  </si>
  <si>
    <t>…</t>
  </si>
  <si>
    <t>RAZDJEL 009</t>
  </si>
  <si>
    <t>GLAVA 00904</t>
  </si>
  <si>
    <t>PRORAČUSKI KORISNIK 0090416738</t>
  </si>
  <si>
    <t>GRADSKI URED ZA OBRAZOVANJE, SPORT I MLADE</t>
  </si>
  <si>
    <t>USTANOVE U SREDNJOŠKOLSKOM OBRAZOVANJU</t>
  </si>
  <si>
    <t>GIMNAZIJA SESVETE</t>
  </si>
  <si>
    <t>Izvor financiranja 5.6.</t>
  </si>
  <si>
    <t xml:space="preserve">2. IZMJENE I DOPUNE FINANCIJSKOG PLANA GIMNAZIJE SESVETE
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</si>
</sst>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 applyProtection="1">
      <alignment horizontal="right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8" fillId="2" borderId="2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0" quotePrefix="1" applyFont="1" applyFill="1" applyBorder="1" applyAlignment="1">
      <alignment horizontal="left" vertical="center" wrapText="1"/>
    </xf>
    <xf numFmtId="0" fontId="6" fillId="0" borderId="0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Border="1" applyAlignment="1">
      <alignment horizontal="right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vertical="center"/>
    </xf>
    <xf numFmtId="0" fontId="0" fillId="0" borderId="2" xfId="0" applyBorder="1"/>
    <xf numFmtId="0" fontId="9" fillId="2" borderId="2" xfId="0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4" fontId="0" fillId="0" borderId="0" xfId="0" applyNumberFormat="1"/>
    <xf numFmtId="0" fontId="10" fillId="3" borderId="11" xfId="0" applyFont="1" applyFill="1" applyBorder="1" applyAlignment="1">
      <alignment horizontal="left" vertical="center"/>
    </xf>
    <xf numFmtId="0" fontId="8" fillId="3" borderId="12" xfId="0" applyNumberFormat="1" applyFont="1" applyFill="1" applyBorder="1" applyAlignment="1" applyProtection="1">
      <alignment vertical="center"/>
    </xf>
    <xf numFmtId="0" fontId="5" fillId="6" borderId="19" xfId="0" applyNumberFormat="1" applyFont="1" applyFill="1" applyBorder="1" applyAlignment="1" applyProtection="1">
      <alignment horizontal="center" vertical="center" wrapText="1"/>
    </xf>
    <xf numFmtId="0" fontId="5" fillId="6" borderId="20" xfId="0" applyNumberFormat="1" applyFont="1" applyFill="1" applyBorder="1" applyAlignment="1" applyProtection="1">
      <alignment horizontal="center" vertical="center" wrapText="1"/>
    </xf>
    <xf numFmtId="0" fontId="5" fillId="6" borderId="21" xfId="0" applyNumberFormat="1" applyFont="1" applyFill="1" applyBorder="1" applyAlignment="1" applyProtection="1">
      <alignment horizontal="center" vertical="center" wrapText="1"/>
    </xf>
    <xf numFmtId="0" fontId="5" fillId="6" borderId="22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left" vertical="center" wrapText="1"/>
    </xf>
    <xf numFmtId="3" fontId="5" fillId="2" borderId="12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8" fillId="2" borderId="6" xfId="0" quotePrefix="1" applyFont="1" applyFill="1" applyBorder="1" applyAlignment="1">
      <alignment horizontal="left" vertical="center"/>
    </xf>
    <xf numFmtId="3" fontId="2" fillId="2" borderId="7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 vertical="center"/>
    </xf>
    <xf numFmtId="0" fontId="8" fillId="2" borderId="6" xfId="0" applyNumberFormat="1" applyFont="1" applyFill="1" applyBorder="1" applyAlignment="1" applyProtection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wrapText="1"/>
    </xf>
    <xf numFmtId="0" fontId="0" fillId="0" borderId="6" xfId="0" applyBorder="1"/>
    <xf numFmtId="0" fontId="5" fillId="4" borderId="19" xfId="0" applyNumberFormat="1" applyFont="1" applyFill="1" applyBorder="1" applyAlignment="1" applyProtection="1">
      <alignment horizontal="center" vertical="center" wrapText="1"/>
    </xf>
    <xf numFmtId="0" fontId="5" fillId="4" borderId="21" xfId="0" applyNumberFormat="1" applyFont="1" applyFill="1" applyBorder="1" applyAlignment="1" applyProtection="1">
      <alignment horizontal="center" vertical="center" wrapText="1"/>
    </xf>
    <xf numFmtId="0" fontId="5" fillId="4" borderId="22" xfId="0" applyNumberFormat="1" applyFont="1" applyFill="1" applyBorder="1" applyAlignment="1" applyProtection="1">
      <alignment horizontal="center" vertical="center" wrapText="1"/>
    </xf>
    <xf numFmtId="0" fontId="9" fillId="2" borderId="8" xfId="0" quotePrefix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 vertical="center"/>
    </xf>
    <xf numFmtId="0" fontId="2" fillId="2" borderId="24" xfId="0" applyNumberFormat="1" applyFont="1" applyFill="1" applyBorder="1" applyAlignment="1" applyProtection="1">
      <alignment horizontal="left" vertical="center" wrapText="1"/>
    </xf>
    <xf numFmtId="3" fontId="2" fillId="2" borderId="9" xfId="0" applyNumberFormat="1" applyFont="1" applyFill="1" applyBorder="1" applyAlignment="1" applyProtection="1">
      <alignment horizontal="right" wrapText="1"/>
    </xf>
    <xf numFmtId="0" fontId="10" fillId="7" borderId="6" xfId="0" applyNumberFormat="1" applyFont="1" applyFill="1" applyBorder="1" applyAlignment="1" applyProtection="1">
      <alignment horizontal="left" vertical="center" wrapText="1"/>
    </xf>
    <xf numFmtId="0" fontId="10" fillId="7" borderId="2" xfId="0" applyNumberFormat="1" applyFont="1" applyFill="1" applyBorder="1" applyAlignment="1" applyProtection="1">
      <alignment horizontal="left" vertical="center" wrapText="1"/>
    </xf>
    <xf numFmtId="3" fontId="5" fillId="7" borderId="3" xfId="0" applyNumberFormat="1" applyFont="1" applyFill="1" applyBorder="1" applyAlignment="1">
      <alignment horizontal="right"/>
    </xf>
    <xf numFmtId="3" fontId="5" fillId="7" borderId="12" xfId="0" applyNumberFormat="1" applyFont="1" applyFill="1" applyBorder="1" applyAlignment="1">
      <alignment horizontal="right"/>
    </xf>
    <xf numFmtId="0" fontId="10" fillId="7" borderId="6" xfId="0" quotePrefix="1" applyFont="1" applyFill="1" applyBorder="1" applyAlignment="1">
      <alignment horizontal="left" vertical="center"/>
    </xf>
    <xf numFmtId="0" fontId="10" fillId="7" borderId="2" xfId="0" quotePrefix="1" applyFont="1" applyFill="1" applyBorder="1" applyAlignment="1">
      <alignment horizontal="left" vertical="center"/>
    </xf>
    <xf numFmtId="0" fontId="18" fillId="7" borderId="2" xfId="0" quotePrefix="1" applyFont="1" applyFill="1" applyBorder="1" applyAlignment="1">
      <alignment horizontal="left" vertical="center"/>
    </xf>
    <xf numFmtId="0" fontId="10" fillId="7" borderId="2" xfId="0" quotePrefix="1" applyFont="1" applyFill="1" applyBorder="1" applyAlignment="1">
      <alignment horizontal="left" vertical="center" wrapText="1"/>
    </xf>
    <xf numFmtId="0" fontId="10" fillId="7" borderId="2" xfId="0" applyNumberFormat="1" applyFont="1" applyFill="1" applyBorder="1" applyAlignment="1" applyProtection="1">
      <alignment vertical="center" wrapText="1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3" fontId="5" fillId="5" borderId="3" xfId="0" applyNumberFormat="1" applyFont="1" applyFill="1" applyBorder="1" applyAlignment="1">
      <alignment horizontal="right" vertical="center"/>
    </xf>
    <xf numFmtId="3" fontId="5" fillId="5" borderId="12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right"/>
    </xf>
    <xf numFmtId="3" fontId="5" fillId="5" borderId="12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 applyProtection="1">
      <alignment horizontal="right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5" fillId="2" borderId="25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3" fontId="5" fillId="3" borderId="16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3" borderId="9" xfId="0" applyNumberFormat="1" applyFont="1" applyFill="1" applyBorder="1" applyAlignment="1" applyProtection="1">
      <alignment horizontal="center" wrapText="1"/>
    </xf>
    <xf numFmtId="3" fontId="5" fillId="0" borderId="16" xfId="0" applyNumberFormat="1" applyFont="1" applyBorder="1" applyAlignment="1">
      <alignment horizontal="center"/>
    </xf>
    <xf numFmtId="3" fontId="5" fillId="4" borderId="16" xfId="0" quotePrefix="1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 applyProtection="1">
      <alignment horizontal="center" wrapText="1"/>
    </xf>
    <xf numFmtId="3" fontId="5" fillId="3" borderId="9" xfId="0" quotePrefix="1" applyNumberFormat="1" applyFont="1" applyFill="1" applyBorder="1" applyAlignment="1">
      <alignment horizontal="center"/>
    </xf>
    <xf numFmtId="3" fontId="5" fillId="7" borderId="3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horizontal="right" vertical="center"/>
    </xf>
    <xf numFmtId="3" fontId="5" fillId="7" borderId="7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 applyProtection="1">
      <alignment horizontal="left" wrapText="1"/>
    </xf>
    <xf numFmtId="0" fontId="8" fillId="2" borderId="2" xfId="0" applyNumberFormat="1" applyFont="1" applyFill="1" applyBorder="1" applyAlignment="1" applyProtection="1">
      <alignment horizontal="left" wrapText="1"/>
    </xf>
    <xf numFmtId="0" fontId="10" fillId="7" borderId="6" xfId="0" quotePrefix="1" applyFont="1" applyFill="1" applyBorder="1" applyAlignment="1">
      <alignment horizontal="left"/>
    </xf>
    <xf numFmtId="0" fontId="18" fillId="7" borderId="2" xfId="0" quotePrefix="1" applyFont="1" applyFill="1" applyBorder="1" applyAlignment="1">
      <alignment horizontal="left"/>
    </xf>
    <xf numFmtId="0" fontId="8" fillId="2" borderId="6" xfId="0" quotePrefix="1" applyFont="1" applyFill="1" applyBorder="1" applyAlignment="1">
      <alignment horizontal="left"/>
    </xf>
    <xf numFmtId="0" fontId="9" fillId="2" borderId="2" xfId="0" quotePrefix="1" applyFont="1" applyFill="1" applyBorder="1" applyAlignment="1">
      <alignment horizontal="left"/>
    </xf>
    <xf numFmtId="0" fontId="8" fillId="2" borderId="2" xfId="0" quotePrefix="1" applyFont="1" applyFill="1" applyBorder="1" applyAlignment="1">
      <alignment horizontal="left" wrapText="1"/>
    </xf>
    <xf numFmtId="0" fontId="18" fillId="7" borderId="2" xfId="0" quotePrefix="1" applyFont="1" applyFill="1" applyBorder="1" applyAlignment="1">
      <alignment horizontal="left" wrapText="1"/>
    </xf>
    <xf numFmtId="0" fontId="9" fillId="2" borderId="2" xfId="0" quotePrefix="1" applyFont="1" applyFill="1" applyBorder="1" applyAlignment="1">
      <alignment horizontal="left" wrapText="1"/>
    </xf>
    <xf numFmtId="3" fontId="5" fillId="7" borderId="12" xfId="0" applyNumberFormat="1" applyFont="1" applyFill="1" applyBorder="1" applyAlignment="1">
      <alignment horizontal="right" vertical="center"/>
    </xf>
    <xf numFmtId="0" fontId="16" fillId="0" borderId="17" xfId="0" applyFont="1" applyBorder="1" applyAlignment="1">
      <alignment horizontal="center" vertical="center"/>
    </xf>
    <xf numFmtId="3" fontId="0" fillId="0" borderId="0" xfId="0" applyNumberFormat="1"/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right" vertical="center"/>
    </xf>
    <xf numFmtId="3" fontId="16" fillId="6" borderId="23" xfId="0" applyNumberFormat="1" applyFont="1" applyFill="1" applyBorder="1" applyAlignment="1">
      <alignment horizontal="right" vertical="center"/>
    </xf>
    <xf numFmtId="3" fontId="16" fillId="6" borderId="9" xfId="0" applyNumberFormat="1" applyFont="1" applyFill="1" applyBorder="1" applyAlignment="1">
      <alignment horizontal="right" vertical="center"/>
    </xf>
    <xf numFmtId="3" fontId="16" fillId="6" borderId="23" xfId="0" applyNumberFormat="1" applyFont="1" applyFill="1" applyBorder="1" applyAlignment="1">
      <alignment horizontal="right"/>
    </xf>
    <xf numFmtId="3" fontId="16" fillId="6" borderId="9" xfId="0" applyNumberFormat="1" applyFont="1" applyFill="1" applyBorder="1" applyAlignment="1">
      <alignment horizontal="right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3" fontId="2" fillId="3" borderId="3" xfId="0" applyNumberFormat="1" applyFont="1" applyFill="1" applyBorder="1" applyAlignment="1">
      <alignment horizontal="right"/>
    </xf>
    <xf numFmtId="3" fontId="2" fillId="3" borderId="12" xfId="0" applyNumberFormat="1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5" fillId="5" borderId="29" xfId="0" applyNumberFormat="1" applyFont="1" applyFill="1" applyBorder="1" applyAlignment="1" applyProtection="1">
      <alignment horizontal="left" vertical="center" wrapText="1"/>
    </xf>
    <xf numFmtId="3" fontId="5" fillId="5" borderId="29" xfId="0" applyNumberFormat="1" applyFont="1" applyFill="1" applyBorder="1" applyAlignment="1">
      <alignment horizontal="right" vertical="center"/>
    </xf>
    <xf numFmtId="3" fontId="5" fillId="5" borderId="16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/>
    </xf>
    <xf numFmtId="0" fontId="20" fillId="0" borderId="2" xfId="0" applyFont="1" applyBorder="1"/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3" fontId="5" fillId="3" borderId="26" xfId="0" applyNumberFormat="1" applyFont="1" applyFill="1" applyBorder="1" applyAlignment="1">
      <alignment horizontal="center"/>
    </xf>
    <xf numFmtId="0" fontId="0" fillId="0" borderId="33" xfId="0" applyBorder="1"/>
    <xf numFmtId="3" fontId="5" fillId="3" borderId="34" xfId="0" applyNumberFormat="1" applyFont="1" applyFill="1" applyBorder="1" applyAlignment="1">
      <alignment horizont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3" fontId="5" fillId="3" borderId="17" xfId="0" quotePrefix="1" applyNumberFormat="1" applyFont="1" applyFill="1" applyBorder="1" applyAlignment="1">
      <alignment horizontal="center"/>
    </xf>
    <xf numFmtId="3" fontId="5" fillId="3" borderId="18" xfId="0" applyNumberFormat="1" applyFont="1" applyFill="1" applyBorder="1" applyAlignment="1" applyProtection="1">
      <alignment horizontal="center" wrapText="1"/>
    </xf>
    <xf numFmtId="3" fontId="5" fillId="3" borderId="18" xfId="0" quotePrefix="1" applyNumberFormat="1" applyFont="1" applyFill="1" applyBorder="1" applyAlignment="1">
      <alignment horizontal="center"/>
    </xf>
    <xf numFmtId="0" fontId="5" fillId="6" borderId="29" xfId="0" applyNumberFormat="1" applyFont="1" applyFill="1" applyBorder="1" applyAlignment="1" applyProtection="1">
      <alignment horizontal="left" vertical="center" wrapText="1"/>
    </xf>
    <xf numFmtId="0" fontId="5" fillId="8" borderId="29" xfId="0" applyNumberFormat="1" applyFont="1" applyFill="1" applyBorder="1" applyAlignment="1" applyProtection="1">
      <alignment horizontal="left" vertical="center" wrapText="1"/>
    </xf>
    <xf numFmtId="0" fontId="5" fillId="9" borderId="29" xfId="0" applyNumberFormat="1" applyFont="1" applyFill="1" applyBorder="1" applyAlignment="1" applyProtection="1">
      <alignment horizontal="left" vertical="center" wrapText="1"/>
    </xf>
    <xf numFmtId="3" fontId="5" fillId="8" borderId="29" xfId="0" applyNumberFormat="1" applyFont="1" applyFill="1" applyBorder="1" applyAlignment="1" applyProtection="1">
      <alignment horizontal="right" vertical="center" wrapText="1"/>
    </xf>
    <xf numFmtId="3" fontId="5" fillId="6" borderId="29" xfId="0" applyNumberFormat="1" applyFont="1" applyFill="1" applyBorder="1" applyAlignment="1" applyProtection="1">
      <alignment horizontal="right" vertical="center" wrapText="1"/>
    </xf>
    <xf numFmtId="3" fontId="5" fillId="6" borderId="29" xfId="0" applyNumberFormat="1" applyFont="1" applyFill="1" applyBorder="1" applyAlignment="1" applyProtection="1">
      <alignment vertical="center" wrapText="1"/>
    </xf>
    <xf numFmtId="3" fontId="5" fillId="9" borderId="29" xfId="0" applyNumberFormat="1" applyFont="1" applyFill="1" applyBorder="1" applyAlignment="1" applyProtection="1">
      <alignment horizontal="right" vertical="center" wrapText="1"/>
    </xf>
    <xf numFmtId="3" fontId="5" fillId="9" borderId="36" xfId="0" applyNumberFormat="1" applyFont="1" applyFill="1" applyBorder="1" applyAlignment="1" applyProtection="1">
      <alignment horizontal="right" vertical="center" wrapText="1"/>
    </xf>
    <xf numFmtId="3" fontId="5" fillId="6" borderId="36" xfId="0" applyNumberFormat="1" applyFont="1" applyFill="1" applyBorder="1" applyAlignment="1" applyProtection="1">
      <alignment horizontal="right" vertical="center" wrapText="1"/>
    </xf>
    <xf numFmtId="3" fontId="5" fillId="8" borderId="36" xfId="0" applyNumberFormat="1" applyFont="1" applyFill="1" applyBorder="1" applyAlignment="1" applyProtection="1">
      <alignment horizontal="righ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5" fillId="4" borderId="10" xfId="0" applyNumberFormat="1" applyFont="1" applyFill="1" applyBorder="1" applyAlignment="1" applyProtection="1">
      <alignment horizontal="left" vertical="center" wrapText="1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0" fontId="5" fillId="3" borderId="13" xfId="0" applyNumberFormat="1" applyFont="1" applyFill="1" applyBorder="1" applyAlignment="1" applyProtection="1">
      <alignment horizontal="left" vertical="center" wrapText="1"/>
    </xf>
    <xf numFmtId="0" fontId="5" fillId="3" borderId="14" xfId="0" applyNumberFormat="1" applyFont="1" applyFill="1" applyBorder="1" applyAlignment="1" applyProtection="1">
      <alignment horizontal="left" vertical="center" wrapText="1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5" fillId="3" borderId="17" xfId="0" applyNumberFormat="1" applyFont="1" applyFill="1" applyBorder="1" applyAlignment="1" applyProtection="1">
      <alignment horizontal="left" vertical="center" wrapText="1"/>
    </xf>
    <xf numFmtId="0" fontId="5" fillId="3" borderId="35" xfId="0" applyNumberFormat="1" applyFont="1" applyFill="1" applyBorder="1" applyAlignment="1" applyProtection="1">
      <alignment horizontal="left" vertical="center" wrapText="1"/>
    </xf>
    <xf numFmtId="0" fontId="5" fillId="3" borderId="37" xfId="0" applyNumberFormat="1" applyFont="1" applyFill="1" applyBorder="1" applyAlignment="1" applyProtection="1">
      <alignment horizontal="left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5" fillId="0" borderId="17" xfId="0" quotePrefix="1" applyFont="1" applyBorder="1" applyAlignment="1">
      <alignment horizontal="center" wrapText="1"/>
    </xf>
    <xf numFmtId="0" fontId="5" fillId="0" borderId="35" xfId="0" quotePrefix="1" applyFont="1" applyBorder="1" applyAlignment="1">
      <alignment horizontal="center" wrapText="1"/>
    </xf>
    <xf numFmtId="0" fontId="5" fillId="0" borderId="37" xfId="0" quotePrefix="1" applyFont="1" applyBorder="1" applyAlignment="1">
      <alignment horizontal="center" wrapText="1"/>
    </xf>
    <xf numFmtId="0" fontId="10" fillId="0" borderId="27" xfId="0" applyNumberFormat="1" applyFont="1" applyFill="1" applyBorder="1" applyAlignment="1" applyProtection="1">
      <alignment horizontal="left" vertical="center" wrapText="1"/>
    </xf>
    <xf numFmtId="0" fontId="10" fillId="0" borderId="28" xfId="0" applyNumberFormat="1" applyFont="1" applyFill="1" applyBorder="1" applyAlignment="1" applyProtection="1">
      <alignment horizontal="left" vertical="center" wrapText="1"/>
    </xf>
    <xf numFmtId="0" fontId="10" fillId="0" borderId="36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8" fillId="0" borderId="12" xfId="0" applyNumberFormat="1" applyFont="1" applyFill="1" applyBorder="1" applyAlignment="1" applyProtection="1">
      <alignment vertical="center" wrapText="1"/>
    </xf>
    <xf numFmtId="0" fontId="10" fillId="3" borderId="30" xfId="0" quotePrefix="1" applyNumberFormat="1" applyFont="1" applyFill="1" applyBorder="1" applyAlignment="1" applyProtection="1">
      <alignment horizontal="left" vertical="center" wrapText="1"/>
    </xf>
    <xf numFmtId="0" fontId="8" fillId="3" borderId="31" xfId="0" applyNumberFormat="1" applyFont="1" applyFill="1" applyBorder="1" applyAlignment="1" applyProtection="1">
      <alignment vertical="center" wrapText="1"/>
    </xf>
    <xf numFmtId="0" fontId="8" fillId="3" borderId="3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5" fillId="4" borderId="27" xfId="0" applyNumberFormat="1" applyFont="1" applyFill="1" applyBorder="1" applyAlignment="1" applyProtection="1">
      <alignment horizontal="left" vertical="center" wrapText="1"/>
    </xf>
    <xf numFmtId="0" fontId="5" fillId="4" borderId="28" xfId="0" applyNumberFormat="1" applyFont="1" applyFill="1" applyBorder="1" applyAlignment="1" applyProtection="1">
      <alignment horizontal="left" vertical="center" wrapText="1"/>
    </xf>
    <xf numFmtId="0" fontId="5" fillId="4" borderId="36" xfId="0" applyNumberFormat="1" applyFont="1" applyFill="1" applyBorder="1" applyAlignment="1" applyProtection="1">
      <alignment horizontal="left" vertical="center" wrapText="1"/>
    </xf>
    <xf numFmtId="0" fontId="10" fillId="3" borderId="14" xfId="0" quotePrefix="1" applyNumberFormat="1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0" fillId="0" borderId="11" xfId="0" quotePrefix="1" applyFont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2" xfId="0" applyNumberFormat="1" applyFont="1" applyFill="1" applyBorder="1" applyAlignment="1" applyProtection="1">
      <alignment vertical="center"/>
    </xf>
    <xf numFmtId="0" fontId="10" fillId="3" borderId="13" xfId="0" quotePrefix="1" applyNumberFormat="1" applyFont="1" applyFill="1" applyBorder="1" applyAlignment="1" applyProtection="1">
      <alignment horizontal="left" vertical="center" wrapText="1"/>
    </xf>
    <xf numFmtId="0" fontId="8" fillId="3" borderId="14" xfId="0" applyNumberFormat="1" applyFont="1" applyFill="1" applyBorder="1" applyAlignment="1" applyProtection="1">
      <alignment vertical="center" wrapText="1"/>
    </xf>
    <xf numFmtId="0" fontId="8" fillId="3" borderId="15" xfId="0" applyNumberFormat="1" applyFont="1" applyFill="1" applyBorder="1" applyAlignment="1" applyProtection="1">
      <alignment vertical="center" wrapText="1"/>
    </xf>
    <xf numFmtId="0" fontId="10" fillId="0" borderId="1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27" xfId="0" applyNumberFormat="1" applyFont="1" applyFill="1" applyBorder="1" applyAlignment="1" applyProtection="1">
      <alignment horizontal="left" vertical="center" wrapText="1"/>
    </xf>
    <xf numFmtId="0" fontId="8" fillId="3" borderId="28" xfId="0" applyNumberFormat="1" applyFont="1" applyFill="1" applyBorder="1" applyAlignment="1" applyProtection="1">
      <alignment vertical="center" wrapText="1"/>
    </xf>
    <xf numFmtId="0" fontId="8" fillId="3" borderId="36" xfId="0" applyNumberFormat="1" applyFont="1" applyFill="1" applyBorder="1" applyAlignment="1" applyProtection="1">
      <alignment vertical="center"/>
    </xf>
    <xf numFmtId="0" fontId="10" fillId="0" borderId="11" xfId="0" quotePrefix="1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left"/>
    </xf>
    <xf numFmtId="0" fontId="16" fillId="6" borderId="23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 indent="1"/>
    </xf>
    <xf numFmtId="0" fontId="2" fillId="2" borderId="1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15" fillId="3" borderId="11" xfId="0" applyNumberFormat="1" applyFont="1" applyFill="1" applyBorder="1" applyAlignment="1" applyProtection="1">
      <alignment horizontal="left" vertical="center" wrapText="1"/>
    </xf>
    <xf numFmtId="0" fontId="15" fillId="3" borderId="1" xfId="0" applyNumberFormat="1" applyFont="1" applyFill="1" applyBorder="1" applyAlignment="1" applyProtection="1">
      <alignment horizontal="left" vertical="center" wrapText="1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5" fillId="4" borderId="11" xfId="0" applyNumberFormat="1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0" fontId="5" fillId="5" borderId="11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3" xfId="0" applyNumberFormat="1" applyFont="1" applyFill="1" applyBorder="1" applyAlignment="1" applyProtection="1">
      <alignment horizontal="left" vertical="center" wrapText="1"/>
    </xf>
    <xf numFmtId="0" fontId="5" fillId="6" borderId="4" xfId="0" applyNumberFormat="1" applyFont="1" applyFill="1" applyBorder="1" applyAlignment="1" applyProtection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5" fillId="6" borderId="1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3" xfId="0" applyNumberFormat="1" applyFont="1" applyFill="1" applyBorder="1" applyAlignment="1" applyProtection="1">
      <alignment horizontal="center" vertical="center" wrapText="1"/>
    </xf>
    <xf numFmtId="0" fontId="5" fillId="8" borderId="11" xfId="0" applyNumberFormat="1" applyFont="1" applyFill="1" applyBorder="1" applyAlignment="1" applyProtection="1">
      <alignment horizontal="center"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5" fillId="8" borderId="3" xfId="0" applyNumberFormat="1" applyFont="1" applyFill="1" applyBorder="1" applyAlignment="1" applyProtection="1">
      <alignment horizontal="center" vertical="center" wrapText="1"/>
    </xf>
    <xf numFmtId="0" fontId="15" fillId="2" borderId="11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2" fillId="2" borderId="13" xfId="0" applyNumberFormat="1" applyFont="1" applyFill="1" applyBorder="1" applyAlignment="1" applyProtection="1">
      <alignment horizontal="left" vertical="center" wrapText="1" indent="1"/>
    </xf>
    <xf numFmtId="0" fontId="2" fillId="2" borderId="14" xfId="0" applyNumberFormat="1" applyFont="1" applyFill="1" applyBorder="1" applyAlignment="1" applyProtection="1">
      <alignment horizontal="left" vertical="center" wrapText="1" indent="1"/>
    </xf>
    <xf numFmtId="0" fontId="2" fillId="2" borderId="24" xfId="0" applyNumberFormat="1" applyFont="1" applyFill="1" applyBorder="1" applyAlignment="1" applyProtection="1">
      <alignment horizontal="left" vertical="center" wrapText="1" indent="1"/>
    </xf>
    <xf numFmtId="0" fontId="5" fillId="5" borderId="27" xfId="0" applyNumberFormat="1" applyFont="1" applyFill="1" applyBorder="1" applyAlignment="1" applyProtection="1">
      <alignment horizontal="left" vertical="center" wrapText="1"/>
    </xf>
    <xf numFmtId="0" fontId="5" fillId="5" borderId="28" xfId="0" applyNumberFormat="1" applyFont="1" applyFill="1" applyBorder="1" applyAlignment="1" applyProtection="1">
      <alignment horizontal="left" vertical="center" wrapText="1"/>
    </xf>
    <xf numFmtId="0" fontId="5" fillId="5" borderId="29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tabSelected="1" zoomScale="80" zoomScaleNormal="80" workbookViewId="0">
      <selection activeCell="Q7" sqref="Q7"/>
    </sheetView>
  </sheetViews>
  <sheetFormatPr defaultRowHeight="15" x14ac:dyDescent="0.25"/>
  <cols>
    <col min="6" max="6" width="21.5703125" customWidth="1"/>
    <col min="7" max="9" width="15.7109375" customWidth="1"/>
    <col min="11" max="11" width="12.7109375" bestFit="1" customWidth="1"/>
  </cols>
  <sheetData>
    <row r="1" spans="2:12" ht="42" customHeight="1" x14ac:dyDescent="0.25">
      <c r="B1" s="179" t="s">
        <v>122</v>
      </c>
      <c r="C1" s="179"/>
      <c r="D1" s="179"/>
      <c r="E1" s="179"/>
      <c r="F1" s="179"/>
      <c r="G1" s="179"/>
      <c r="H1" s="179"/>
      <c r="I1" s="179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.75" x14ac:dyDescent="0.25">
      <c r="B3" s="179" t="s">
        <v>25</v>
      </c>
      <c r="C3" s="179"/>
      <c r="D3" s="179"/>
      <c r="E3" s="179"/>
      <c r="F3" s="179"/>
      <c r="G3" s="179"/>
      <c r="H3" s="193"/>
      <c r="I3" s="193"/>
      <c r="K3" s="36"/>
    </row>
    <row r="4" spans="2:12" ht="18" x14ac:dyDescent="0.25">
      <c r="B4" s="2"/>
      <c r="C4" s="2"/>
      <c r="D4" s="2"/>
      <c r="E4" s="2"/>
      <c r="F4" s="2"/>
      <c r="G4" s="2"/>
      <c r="H4" s="3"/>
      <c r="I4" s="3"/>
    </row>
    <row r="5" spans="2:12" ht="18" customHeight="1" x14ac:dyDescent="0.25">
      <c r="B5" s="179" t="s">
        <v>33</v>
      </c>
      <c r="C5" s="180"/>
      <c r="D5" s="180"/>
      <c r="E5" s="180"/>
      <c r="F5" s="180"/>
      <c r="G5" s="180"/>
      <c r="H5" s="180"/>
      <c r="I5" s="180"/>
    </row>
    <row r="6" spans="2:12" ht="9.75" customHeight="1" thickBot="1" x14ac:dyDescent="0.3">
      <c r="B6" s="25"/>
      <c r="C6" s="26"/>
      <c r="D6" s="26"/>
      <c r="E6" s="26"/>
      <c r="F6" s="26"/>
      <c r="G6" s="26"/>
      <c r="H6" s="26"/>
      <c r="I6" s="35"/>
      <c r="K6" s="36"/>
    </row>
    <row r="7" spans="2:12" ht="35.25" customHeight="1" thickBot="1" x14ac:dyDescent="0.3">
      <c r="B7" s="164" t="s">
        <v>43</v>
      </c>
      <c r="C7" s="165"/>
      <c r="D7" s="165"/>
      <c r="E7" s="165"/>
      <c r="F7" s="166"/>
      <c r="G7" s="140" t="s">
        <v>95</v>
      </c>
      <c r="H7" s="82" t="s">
        <v>89</v>
      </c>
      <c r="I7" s="83" t="s">
        <v>96</v>
      </c>
      <c r="L7" s="138"/>
    </row>
    <row r="8" spans="2:12" ht="15.75" thickBot="1" x14ac:dyDescent="0.3">
      <c r="B8" s="167">
        <v>1</v>
      </c>
      <c r="C8" s="168"/>
      <c r="D8" s="168"/>
      <c r="E8" s="168"/>
      <c r="F8" s="169"/>
      <c r="G8" s="85">
        <v>2</v>
      </c>
      <c r="H8" s="85">
        <v>3</v>
      </c>
      <c r="I8" s="84">
        <v>4</v>
      </c>
    </row>
    <row r="9" spans="2:12" x14ac:dyDescent="0.25">
      <c r="B9" s="194" t="s">
        <v>0</v>
      </c>
      <c r="C9" s="195"/>
      <c r="D9" s="195"/>
      <c r="E9" s="195"/>
      <c r="F9" s="196"/>
      <c r="G9" s="86">
        <v>1989600</v>
      </c>
      <c r="H9" s="86">
        <v>119750</v>
      </c>
      <c r="I9" s="86">
        <f>G9+H9</f>
        <v>2109350</v>
      </c>
      <c r="K9" s="36"/>
      <c r="L9" s="110"/>
    </row>
    <row r="10" spans="2:12" x14ac:dyDescent="0.25">
      <c r="B10" s="173" t="s">
        <v>97</v>
      </c>
      <c r="C10" s="174"/>
      <c r="D10" s="174"/>
      <c r="E10" s="174"/>
      <c r="F10" s="188"/>
      <c r="G10" s="87">
        <v>1989600</v>
      </c>
      <c r="H10" s="87">
        <v>119750</v>
      </c>
      <c r="I10" s="86">
        <f t="shared" ref="I10:I14" si="0">G10+H10</f>
        <v>2109350</v>
      </c>
    </row>
    <row r="11" spans="2:12" x14ac:dyDescent="0.25">
      <c r="B11" s="197" t="s">
        <v>98</v>
      </c>
      <c r="C11" s="187"/>
      <c r="D11" s="187"/>
      <c r="E11" s="187"/>
      <c r="F11" s="188"/>
      <c r="G11" s="87">
        <v>0</v>
      </c>
      <c r="H11" s="87">
        <v>0</v>
      </c>
      <c r="I11" s="86">
        <f t="shared" si="0"/>
        <v>0</v>
      </c>
    </row>
    <row r="12" spans="2:12" x14ac:dyDescent="0.25">
      <c r="B12" s="37" t="s">
        <v>1</v>
      </c>
      <c r="C12" s="27"/>
      <c r="D12" s="27"/>
      <c r="E12" s="27"/>
      <c r="F12" s="38"/>
      <c r="G12" s="88">
        <v>2011400</v>
      </c>
      <c r="H12" s="88">
        <v>64950</v>
      </c>
      <c r="I12" s="86">
        <f t="shared" si="0"/>
        <v>2076350</v>
      </c>
      <c r="K12" s="110"/>
    </row>
    <row r="13" spans="2:12" x14ac:dyDescent="0.25">
      <c r="B13" s="192" t="s">
        <v>99</v>
      </c>
      <c r="C13" s="174"/>
      <c r="D13" s="174"/>
      <c r="E13" s="174"/>
      <c r="F13" s="175"/>
      <c r="G13" s="87">
        <v>1929300</v>
      </c>
      <c r="H13" s="87">
        <v>62850</v>
      </c>
      <c r="I13" s="86">
        <f t="shared" si="0"/>
        <v>1992150</v>
      </c>
    </row>
    <row r="14" spans="2:12" x14ac:dyDescent="0.25">
      <c r="B14" s="186" t="s">
        <v>100</v>
      </c>
      <c r="C14" s="187"/>
      <c r="D14" s="187"/>
      <c r="E14" s="187"/>
      <c r="F14" s="188"/>
      <c r="G14" s="89">
        <v>82100</v>
      </c>
      <c r="H14" s="89">
        <v>2100</v>
      </c>
      <c r="I14" s="86">
        <f t="shared" si="0"/>
        <v>84200</v>
      </c>
      <c r="K14" s="36"/>
    </row>
    <row r="15" spans="2:12" ht="15.75" thickBot="1" x14ac:dyDescent="0.3">
      <c r="B15" s="189" t="s">
        <v>2</v>
      </c>
      <c r="C15" s="190"/>
      <c r="D15" s="190"/>
      <c r="E15" s="190"/>
      <c r="F15" s="191"/>
      <c r="G15" s="90">
        <f>G9-G12</f>
        <v>-21800</v>
      </c>
      <c r="H15" s="90">
        <f>H9-H12</f>
        <v>54800</v>
      </c>
      <c r="I15" s="90">
        <f>I9-I12</f>
        <v>33000</v>
      </c>
    </row>
    <row r="16" spans="2:12" ht="18" x14ac:dyDescent="0.25">
      <c r="B16" s="2"/>
      <c r="C16" s="4"/>
      <c r="D16" s="4"/>
      <c r="E16" s="4"/>
      <c r="F16" s="4"/>
      <c r="G16" s="1"/>
      <c r="H16" s="1"/>
      <c r="I16" s="1"/>
    </row>
    <row r="17" spans="1:13" ht="18" customHeight="1" x14ac:dyDescent="0.25">
      <c r="B17" s="179" t="s">
        <v>34</v>
      </c>
      <c r="C17" s="180"/>
      <c r="D17" s="180"/>
      <c r="E17" s="180"/>
      <c r="F17" s="180"/>
      <c r="G17" s="180"/>
      <c r="H17" s="180"/>
      <c r="I17" s="180"/>
    </row>
    <row r="18" spans="1:13" ht="8.25" customHeight="1" thickBot="1" x14ac:dyDescent="0.3">
      <c r="B18" s="141"/>
      <c r="C18" s="26"/>
      <c r="D18" s="26"/>
      <c r="E18" s="26"/>
      <c r="F18" s="26"/>
      <c r="G18" s="26"/>
      <c r="H18" s="26"/>
      <c r="I18" s="26"/>
    </row>
    <row r="19" spans="1:13" ht="30.75" thickBot="1" x14ac:dyDescent="0.3">
      <c r="B19" s="164" t="s">
        <v>43</v>
      </c>
      <c r="C19" s="165"/>
      <c r="D19" s="165"/>
      <c r="E19" s="165"/>
      <c r="F19" s="166"/>
      <c r="G19" s="140" t="s">
        <v>95</v>
      </c>
      <c r="H19" s="82" t="s">
        <v>89</v>
      </c>
      <c r="I19" s="83" t="s">
        <v>96</v>
      </c>
    </row>
    <row r="20" spans="1:13" ht="15.75" thickBot="1" x14ac:dyDescent="0.3">
      <c r="B20" s="167">
        <v>1</v>
      </c>
      <c r="C20" s="168"/>
      <c r="D20" s="168"/>
      <c r="E20" s="168"/>
      <c r="F20" s="169"/>
      <c r="G20" s="85">
        <v>2</v>
      </c>
      <c r="H20" s="85">
        <v>3</v>
      </c>
      <c r="I20" s="84">
        <v>4</v>
      </c>
    </row>
    <row r="21" spans="1:13" ht="15.75" customHeight="1" x14ac:dyDescent="0.25">
      <c r="B21" s="170" t="s">
        <v>101</v>
      </c>
      <c r="C21" s="171"/>
      <c r="D21" s="171"/>
      <c r="E21" s="171"/>
      <c r="F21" s="172"/>
      <c r="G21" s="91">
        <v>0</v>
      </c>
      <c r="H21" s="91">
        <v>0</v>
      </c>
      <c r="I21" s="91">
        <v>0</v>
      </c>
    </row>
    <row r="22" spans="1:13" x14ac:dyDescent="0.25">
      <c r="B22" s="173" t="s">
        <v>102</v>
      </c>
      <c r="C22" s="174"/>
      <c r="D22" s="174"/>
      <c r="E22" s="174"/>
      <c r="F22" s="175"/>
      <c r="G22" s="89">
        <v>0</v>
      </c>
      <c r="H22" s="89">
        <v>0</v>
      </c>
      <c r="I22" s="89">
        <v>0</v>
      </c>
    </row>
    <row r="23" spans="1:13" x14ac:dyDescent="0.25">
      <c r="B23" s="176" t="s">
        <v>4</v>
      </c>
      <c r="C23" s="177"/>
      <c r="D23" s="177"/>
      <c r="E23" s="177"/>
      <c r="F23" s="178"/>
      <c r="G23" s="135">
        <v>0</v>
      </c>
      <c r="H23" s="135">
        <v>0</v>
      </c>
      <c r="I23" s="135">
        <v>0</v>
      </c>
    </row>
    <row r="24" spans="1:13" ht="15.75" thickBot="1" x14ac:dyDescent="0.3">
      <c r="A24" s="136"/>
      <c r="B24" s="184" t="s">
        <v>103</v>
      </c>
      <c r="C24" s="184"/>
      <c r="D24" s="184"/>
      <c r="E24" s="184"/>
      <c r="F24" s="184"/>
      <c r="G24" s="137">
        <v>0</v>
      </c>
      <c r="H24" s="137">
        <v>0</v>
      </c>
      <c r="I24" s="137">
        <v>0</v>
      </c>
      <c r="K24" s="138"/>
      <c r="L24" s="138"/>
    </row>
    <row r="25" spans="1:13" ht="18" x14ac:dyDescent="0.25">
      <c r="B25" s="20"/>
      <c r="C25" s="21"/>
      <c r="D25" s="21"/>
      <c r="E25" s="21"/>
      <c r="F25" s="21"/>
      <c r="G25" s="22"/>
      <c r="H25" s="22"/>
      <c r="I25" s="22"/>
    </row>
    <row r="26" spans="1:13" ht="18" customHeight="1" x14ac:dyDescent="0.25">
      <c r="B26" s="179" t="s">
        <v>105</v>
      </c>
      <c r="C26" s="180"/>
      <c r="D26" s="180"/>
      <c r="E26" s="180"/>
      <c r="F26" s="180"/>
      <c r="G26" s="180"/>
      <c r="H26" s="180"/>
      <c r="I26" s="180"/>
    </row>
    <row r="27" spans="1:13" ht="6.75" customHeight="1" thickBot="1" x14ac:dyDescent="0.3">
      <c r="B27" s="25"/>
      <c r="C27" s="26"/>
      <c r="D27" s="26"/>
      <c r="E27" s="26"/>
      <c r="F27" s="26"/>
      <c r="G27" s="26"/>
      <c r="H27" s="26"/>
      <c r="I27" s="26"/>
    </row>
    <row r="28" spans="1:13" ht="30.75" thickBot="1" x14ac:dyDescent="0.3">
      <c r="B28" s="164" t="s">
        <v>43</v>
      </c>
      <c r="C28" s="165"/>
      <c r="D28" s="165"/>
      <c r="E28" s="165"/>
      <c r="F28" s="166"/>
      <c r="G28" s="109" t="s">
        <v>95</v>
      </c>
      <c r="H28" s="82" t="s">
        <v>89</v>
      </c>
      <c r="I28" s="83" t="s">
        <v>96</v>
      </c>
    </row>
    <row r="29" spans="1:13" ht="15.75" customHeight="1" thickBot="1" x14ac:dyDescent="0.3">
      <c r="B29" s="167">
        <v>1</v>
      </c>
      <c r="C29" s="168"/>
      <c r="D29" s="168"/>
      <c r="E29" s="168"/>
      <c r="F29" s="169"/>
      <c r="G29" s="85">
        <v>2</v>
      </c>
      <c r="H29" s="85">
        <v>3</v>
      </c>
      <c r="I29" s="84">
        <v>4</v>
      </c>
    </row>
    <row r="30" spans="1:13" ht="30" customHeight="1" x14ac:dyDescent="0.25">
      <c r="B30" s="181" t="s">
        <v>110</v>
      </c>
      <c r="C30" s="182"/>
      <c r="D30" s="182"/>
      <c r="E30" s="182"/>
      <c r="F30" s="183"/>
      <c r="G30" s="92">
        <v>21800</v>
      </c>
      <c r="H30" s="92">
        <v>-54800</v>
      </c>
      <c r="I30" s="93">
        <f>G30+H30</f>
        <v>-33000</v>
      </c>
      <c r="M30" s="110"/>
    </row>
    <row r="31" spans="1:13" ht="30" customHeight="1" thickBot="1" x14ac:dyDescent="0.3">
      <c r="B31" s="158" t="s">
        <v>107</v>
      </c>
      <c r="C31" s="159"/>
      <c r="D31" s="159"/>
      <c r="E31" s="159"/>
      <c r="F31" s="160"/>
      <c r="G31" s="94">
        <v>0</v>
      </c>
      <c r="H31" s="94">
        <v>0</v>
      </c>
      <c r="I31" s="90">
        <v>0</v>
      </c>
    </row>
    <row r="32" spans="1:13" ht="39.950000000000003" customHeight="1" thickBot="1" x14ac:dyDescent="0.3">
      <c r="B32" s="161" t="s">
        <v>108</v>
      </c>
      <c r="C32" s="162"/>
      <c r="D32" s="162"/>
      <c r="E32" s="162"/>
      <c r="F32" s="163"/>
      <c r="G32" s="142">
        <v>0</v>
      </c>
      <c r="H32" s="144">
        <v>0</v>
      </c>
      <c r="I32" s="143">
        <v>0</v>
      </c>
    </row>
    <row r="34" spans="2:11" ht="15.75" x14ac:dyDescent="0.25">
      <c r="B34" s="185" t="s">
        <v>104</v>
      </c>
      <c r="C34" s="185"/>
      <c r="D34" s="185"/>
      <c r="E34" s="185"/>
      <c r="F34" s="185"/>
      <c r="G34" s="185"/>
      <c r="H34" s="185"/>
      <c r="I34" s="185"/>
      <c r="K34" s="138"/>
    </row>
    <row r="35" spans="2:11" ht="11.25" customHeight="1" thickBot="1" x14ac:dyDescent="0.3">
      <c r="B35" s="15"/>
      <c r="C35" s="16"/>
      <c r="D35" s="16"/>
      <c r="E35" s="139"/>
      <c r="F35" s="16"/>
      <c r="G35" s="17"/>
      <c r="H35" s="17"/>
      <c r="I35" s="17"/>
    </row>
    <row r="36" spans="2:11" ht="30.75" customHeight="1" thickBot="1" x14ac:dyDescent="0.3">
      <c r="B36" s="164" t="s">
        <v>43</v>
      </c>
      <c r="C36" s="165"/>
      <c r="D36" s="165"/>
      <c r="E36" s="165"/>
      <c r="F36" s="166"/>
      <c r="G36" s="109" t="s">
        <v>95</v>
      </c>
      <c r="H36" s="82" t="s">
        <v>89</v>
      </c>
      <c r="I36" s="83" t="s">
        <v>96</v>
      </c>
    </row>
    <row r="37" spans="2:11" ht="15.75" customHeight="1" thickBot="1" x14ac:dyDescent="0.3">
      <c r="B37" s="167">
        <v>1</v>
      </c>
      <c r="C37" s="168"/>
      <c r="D37" s="168"/>
      <c r="E37" s="168"/>
      <c r="F37" s="169"/>
      <c r="G37" s="85">
        <v>2</v>
      </c>
      <c r="H37" s="85">
        <v>3</v>
      </c>
      <c r="I37" s="84">
        <v>4</v>
      </c>
    </row>
    <row r="38" spans="2:11" ht="30" customHeight="1" x14ac:dyDescent="0.25">
      <c r="B38" s="155" t="s">
        <v>106</v>
      </c>
      <c r="C38" s="156"/>
      <c r="D38" s="156"/>
      <c r="E38" s="156"/>
      <c r="F38" s="157"/>
      <c r="G38" s="92">
        <v>21800</v>
      </c>
      <c r="H38" s="92">
        <v>-54800</v>
      </c>
      <c r="I38" s="93">
        <f>G38+H38</f>
        <v>-33000</v>
      </c>
    </row>
    <row r="39" spans="2:11" ht="30" customHeight="1" thickBot="1" x14ac:dyDescent="0.3">
      <c r="B39" s="158" t="s">
        <v>3</v>
      </c>
      <c r="C39" s="159"/>
      <c r="D39" s="159"/>
      <c r="E39" s="159"/>
      <c r="F39" s="160"/>
      <c r="G39" s="94">
        <v>21800</v>
      </c>
      <c r="H39" s="94">
        <v>-54800</v>
      </c>
      <c r="I39" s="90">
        <f>G39+H39</f>
        <v>-33000</v>
      </c>
    </row>
    <row r="40" spans="2:11" ht="30" customHeight="1" thickBot="1" x14ac:dyDescent="0.3">
      <c r="B40" s="161" t="s">
        <v>109</v>
      </c>
      <c r="C40" s="162"/>
      <c r="D40" s="162"/>
      <c r="E40" s="162"/>
      <c r="F40" s="163"/>
      <c r="G40" s="142">
        <v>0</v>
      </c>
      <c r="H40" s="144">
        <v>0</v>
      </c>
      <c r="I40" s="143">
        <v>0</v>
      </c>
    </row>
    <row r="41" spans="2:11" ht="30" customHeight="1" thickBot="1" x14ac:dyDescent="0.3">
      <c r="B41" s="161" t="s">
        <v>107</v>
      </c>
      <c r="C41" s="162"/>
      <c r="D41" s="162"/>
      <c r="E41" s="162"/>
      <c r="F41" s="163"/>
      <c r="G41" s="142">
        <v>0</v>
      </c>
      <c r="H41" s="144">
        <v>0</v>
      </c>
      <c r="I41" s="143">
        <v>0</v>
      </c>
    </row>
  </sheetData>
  <mergeCells count="31">
    <mergeCell ref="B1:I1"/>
    <mergeCell ref="B3:I3"/>
    <mergeCell ref="B9:F9"/>
    <mergeCell ref="B10:F10"/>
    <mergeCell ref="B11:F11"/>
    <mergeCell ref="B13:F13"/>
    <mergeCell ref="B5:I5"/>
    <mergeCell ref="B17:I17"/>
    <mergeCell ref="B7:F7"/>
    <mergeCell ref="B8:F8"/>
    <mergeCell ref="B32:F32"/>
    <mergeCell ref="B36:F36"/>
    <mergeCell ref="B37:F37"/>
    <mergeCell ref="B14:F14"/>
    <mergeCell ref="B15:F15"/>
    <mergeCell ref="B38:F38"/>
    <mergeCell ref="B39:F39"/>
    <mergeCell ref="B40:F40"/>
    <mergeCell ref="B41:F41"/>
    <mergeCell ref="B19:F19"/>
    <mergeCell ref="B28:F28"/>
    <mergeCell ref="B20:F20"/>
    <mergeCell ref="B29:F29"/>
    <mergeCell ref="B21:F21"/>
    <mergeCell ref="B22:F22"/>
    <mergeCell ref="B23:F23"/>
    <mergeCell ref="B26:I26"/>
    <mergeCell ref="B30:F30"/>
    <mergeCell ref="B31:F31"/>
    <mergeCell ref="B24:F24"/>
    <mergeCell ref="B34:I3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1"/>
  <sheetViews>
    <sheetView showGridLines="0" topLeftCell="A25" zoomScale="90" zoomScaleNormal="90" workbookViewId="0">
      <selection activeCell="M46" sqref="M46"/>
    </sheetView>
  </sheetViews>
  <sheetFormatPr defaultRowHeight="15" x14ac:dyDescent="0.25"/>
  <cols>
    <col min="1" max="1" width="4.85546875" customWidth="1"/>
    <col min="2" max="2" width="7.42578125" bestFit="1" customWidth="1"/>
    <col min="3" max="3" width="8.42578125" bestFit="1" customWidth="1"/>
    <col min="4" max="4" width="5.42578125" bestFit="1" customWidth="1"/>
    <col min="5" max="5" width="40.42578125" bestFit="1" customWidth="1"/>
    <col min="6" max="8" width="14.42578125" customWidth="1"/>
    <col min="11" max="11" width="12.7109375" bestFit="1" customWidth="1"/>
    <col min="12" max="12" width="11.7109375" bestFit="1" customWidth="1"/>
  </cols>
  <sheetData>
    <row r="1" spans="2:8" ht="42" customHeight="1" x14ac:dyDescent="0.25">
      <c r="B1" s="179" t="str">
        <f>SAŽETAK!B1</f>
        <v xml:space="preserve">2. IZMJENE I DOPUNE FINANCIJSKOG PLANA GIMNAZIJE SESVETE
ZA 2024. </v>
      </c>
      <c r="C1" s="179"/>
      <c r="D1" s="179"/>
      <c r="E1" s="179"/>
      <c r="F1" s="179"/>
      <c r="G1" s="179"/>
      <c r="H1" s="179"/>
    </row>
    <row r="2" spans="2:8" ht="18" customHeight="1" x14ac:dyDescent="0.25">
      <c r="B2" s="2"/>
      <c r="C2" s="2"/>
      <c r="D2" s="2"/>
      <c r="E2" s="2"/>
      <c r="F2" s="2"/>
      <c r="G2" s="2"/>
      <c r="H2" s="2"/>
    </row>
    <row r="3" spans="2:8" ht="15.75" x14ac:dyDescent="0.25">
      <c r="B3" s="179" t="s">
        <v>25</v>
      </c>
      <c r="C3" s="179"/>
      <c r="D3" s="179"/>
      <c r="E3" s="179"/>
      <c r="F3" s="179"/>
      <c r="G3" s="193"/>
      <c r="H3" s="193"/>
    </row>
    <row r="4" spans="2:8" ht="18" x14ac:dyDescent="0.25">
      <c r="B4" s="2"/>
      <c r="C4" s="2"/>
      <c r="D4" s="2"/>
      <c r="E4" s="2"/>
      <c r="F4" s="2"/>
      <c r="G4" s="3"/>
      <c r="H4" s="3"/>
    </row>
    <row r="5" spans="2:8" ht="18" customHeight="1" x14ac:dyDescent="0.25">
      <c r="B5" s="179" t="s">
        <v>8</v>
      </c>
      <c r="C5" s="180"/>
      <c r="D5" s="180"/>
      <c r="E5" s="180"/>
      <c r="F5" s="180"/>
      <c r="G5" s="180"/>
      <c r="H5" s="180"/>
    </row>
    <row r="6" spans="2:8" ht="18" x14ac:dyDescent="0.25">
      <c r="B6" s="2"/>
      <c r="C6" s="2"/>
      <c r="D6" s="2"/>
      <c r="E6" s="2"/>
      <c r="F6" s="2"/>
      <c r="G6" s="3"/>
      <c r="H6" s="3"/>
    </row>
    <row r="7" spans="2:8" ht="15" customHeight="1" x14ac:dyDescent="0.25">
      <c r="B7" s="179" t="s">
        <v>112</v>
      </c>
      <c r="C7" s="200"/>
      <c r="D7" s="200"/>
      <c r="E7" s="200"/>
      <c r="F7" s="200"/>
      <c r="G7" s="200"/>
      <c r="H7" s="200"/>
    </row>
    <row r="8" spans="2:8" ht="7.5" customHeight="1" thickBot="1" x14ac:dyDescent="0.3">
      <c r="B8" s="2"/>
      <c r="C8" s="2"/>
      <c r="D8" s="2"/>
      <c r="E8" s="2"/>
      <c r="F8" s="2"/>
      <c r="G8" s="3"/>
      <c r="H8" s="3"/>
    </row>
    <row r="9" spans="2:8" ht="32.25" customHeight="1" x14ac:dyDescent="0.25">
      <c r="B9" s="39" t="s">
        <v>9</v>
      </c>
      <c r="C9" s="40" t="s">
        <v>10</v>
      </c>
      <c r="D9" s="40" t="s">
        <v>11</v>
      </c>
      <c r="E9" s="40" t="s">
        <v>7</v>
      </c>
      <c r="F9" s="41" t="s">
        <v>95</v>
      </c>
      <c r="G9" s="41" t="s">
        <v>90</v>
      </c>
      <c r="H9" s="42" t="s">
        <v>96</v>
      </c>
    </row>
    <row r="10" spans="2:8" ht="15.75" customHeight="1" x14ac:dyDescent="0.25">
      <c r="B10" s="43">
        <v>6</v>
      </c>
      <c r="C10" s="8"/>
      <c r="D10" s="8"/>
      <c r="E10" s="8" t="s">
        <v>12</v>
      </c>
      <c r="F10" s="32">
        <f t="shared" ref="F10:H10" si="0">F11+F14+F16+F19+F22</f>
        <v>1989600</v>
      </c>
      <c r="G10" s="32">
        <f t="shared" si="0"/>
        <v>119750</v>
      </c>
      <c r="H10" s="58">
        <f t="shared" si="0"/>
        <v>2109350</v>
      </c>
    </row>
    <row r="11" spans="2:8" ht="26.25" x14ac:dyDescent="0.25">
      <c r="B11" s="99"/>
      <c r="C11" s="13">
        <v>63</v>
      </c>
      <c r="D11" s="100"/>
      <c r="E11" s="100" t="s">
        <v>38</v>
      </c>
      <c r="F11" s="70">
        <f t="shared" ref="F11:H11" si="1">F12+F13</f>
        <v>1614600</v>
      </c>
      <c r="G11" s="70">
        <f>G12+G13</f>
        <v>69750</v>
      </c>
      <c r="H11" s="71">
        <f t="shared" si="1"/>
        <v>1684350</v>
      </c>
    </row>
    <row r="12" spans="2:8" x14ac:dyDescent="0.25">
      <c r="B12" s="101"/>
      <c r="C12" s="66"/>
      <c r="D12" s="102">
        <v>52</v>
      </c>
      <c r="E12" s="102" t="s">
        <v>44</v>
      </c>
      <c r="F12" s="96">
        <v>1604700</v>
      </c>
      <c r="G12" s="96">
        <v>69750</v>
      </c>
      <c r="H12" s="97">
        <f>+F12+G12</f>
        <v>1674450</v>
      </c>
    </row>
    <row r="13" spans="2:8" x14ac:dyDescent="0.25">
      <c r="B13" s="101"/>
      <c r="C13" s="66"/>
      <c r="D13" s="102">
        <v>56</v>
      </c>
      <c r="E13" s="102" t="s">
        <v>45</v>
      </c>
      <c r="F13" s="96">
        <v>9900</v>
      </c>
      <c r="G13" s="96"/>
      <c r="H13" s="97">
        <f>+F13+G13</f>
        <v>9900</v>
      </c>
    </row>
    <row r="14" spans="2:8" ht="39" x14ac:dyDescent="0.25">
      <c r="B14" s="103"/>
      <c r="C14" s="9">
        <v>65</v>
      </c>
      <c r="D14" s="104"/>
      <c r="E14" s="105" t="s">
        <v>46</v>
      </c>
      <c r="F14" s="70">
        <f t="shared" ref="F14:H14" si="2">F15</f>
        <v>11700</v>
      </c>
      <c r="G14" s="70">
        <f>+G15</f>
        <v>47900</v>
      </c>
      <c r="H14" s="71">
        <f t="shared" si="2"/>
        <v>59600</v>
      </c>
    </row>
    <row r="15" spans="2:8" x14ac:dyDescent="0.25">
      <c r="B15" s="101"/>
      <c r="C15" s="66"/>
      <c r="D15" s="102">
        <v>43</v>
      </c>
      <c r="E15" s="102" t="s">
        <v>40</v>
      </c>
      <c r="F15" s="96">
        <v>11700</v>
      </c>
      <c r="G15" s="96">
        <v>47900</v>
      </c>
      <c r="H15" s="97">
        <f>+F15+G15</f>
        <v>59600</v>
      </c>
    </row>
    <row r="16" spans="2:8" ht="39" x14ac:dyDescent="0.25">
      <c r="B16" s="103"/>
      <c r="C16" s="9">
        <v>66</v>
      </c>
      <c r="D16" s="104"/>
      <c r="E16" s="105" t="s">
        <v>47</v>
      </c>
      <c r="F16" s="70">
        <f t="shared" ref="F16:H16" si="3">F17+F18</f>
        <v>65700</v>
      </c>
      <c r="G16" s="70">
        <f t="shared" si="3"/>
        <v>2100</v>
      </c>
      <c r="H16" s="71">
        <f t="shared" si="3"/>
        <v>67800</v>
      </c>
    </row>
    <row r="17" spans="2:12" x14ac:dyDescent="0.25">
      <c r="B17" s="101"/>
      <c r="C17" s="66"/>
      <c r="D17" s="102">
        <v>31</v>
      </c>
      <c r="E17" s="102" t="s">
        <v>32</v>
      </c>
      <c r="F17" s="96">
        <v>55000</v>
      </c>
      <c r="G17" s="96"/>
      <c r="H17" s="97">
        <f t="shared" ref="H17:H18" si="4">+F17+G17</f>
        <v>55000</v>
      </c>
    </row>
    <row r="18" spans="2:12" x14ac:dyDescent="0.25">
      <c r="B18" s="101"/>
      <c r="C18" s="66"/>
      <c r="D18" s="102">
        <v>61</v>
      </c>
      <c r="E18" s="102" t="s">
        <v>48</v>
      </c>
      <c r="F18" s="96">
        <v>10700</v>
      </c>
      <c r="G18" s="96">
        <v>2100</v>
      </c>
      <c r="H18" s="97">
        <f t="shared" si="4"/>
        <v>12800</v>
      </c>
    </row>
    <row r="19" spans="2:12" ht="26.25" x14ac:dyDescent="0.25">
      <c r="B19" s="103"/>
      <c r="C19" s="9">
        <v>67</v>
      </c>
      <c r="D19" s="104"/>
      <c r="E19" s="100" t="s">
        <v>39</v>
      </c>
      <c r="F19" s="70">
        <f t="shared" ref="F19:H19" si="5">F20+F21</f>
        <v>297600</v>
      </c>
      <c r="G19" s="70">
        <f t="shared" si="5"/>
        <v>0</v>
      </c>
      <c r="H19" s="71">
        <f t="shared" si="5"/>
        <v>297600</v>
      </c>
      <c r="K19" s="36"/>
      <c r="L19" s="36"/>
    </row>
    <row r="20" spans="2:12" x14ac:dyDescent="0.25">
      <c r="B20" s="101"/>
      <c r="C20" s="66"/>
      <c r="D20" s="102">
        <v>11</v>
      </c>
      <c r="E20" s="106" t="s">
        <v>13</v>
      </c>
      <c r="F20" s="96">
        <v>140400</v>
      </c>
      <c r="G20" s="96"/>
      <c r="H20" s="97">
        <f t="shared" ref="H20:H21" si="6">+F20+G20</f>
        <v>140400</v>
      </c>
      <c r="K20" s="36"/>
      <c r="L20" s="36"/>
    </row>
    <row r="21" spans="2:12" ht="26.25" x14ac:dyDescent="0.25">
      <c r="B21" s="101"/>
      <c r="C21" s="66"/>
      <c r="D21" s="102">
        <v>12</v>
      </c>
      <c r="E21" s="106" t="s">
        <v>49</v>
      </c>
      <c r="F21" s="96">
        <v>157200</v>
      </c>
      <c r="G21" s="96">
        <v>0</v>
      </c>
      <c r="H21" s="97">
        <f t="shared" si="6"/>
        <v>157200</v>
      </c>
      <c r="K21" s="36"/>
      <c r="L21" s="36"/>
    </row>
    <row r="22" spans="2:12" x14ac:dyDescent="0.25">
      <c r="B22" s="103"/>
      <c r="C22" s="9">
        <v>68</v>
      </c>
      <c r="D22" s="104"/>
      <c r="E22" s="107" t="s">
        <v>85</v>
      </c>
      <c r="F22" s="72">
        <f t="shared" ref="F22:H22" si="7">+F23</f>
        <v>0</v>
      </c>
      <c r="G22" s="72">
        <f t="shared" si="7"/>
        <v>0</v>
      </c>
      <c r="H22" s="98">
        <f t="shared" si="7"/>
        <v>0</v>
      </c>
    </row>
    <row r="23" spans="2:12" x14ac:dyDescent="0.25">
      <c r="B23" s="101"/>
      <c r="C23" s="66"/>
      <c r="D23" s="102">
        <v>31</v>
      </c>
      <c r="E23" s="102" t="s">
        <v>32</v>
      </c>
      <c r="F23" s="96">
        <v>0</v>
      </c>
      <c r="G23" s="96"/>
      <c r="H23" s="97">
        <f>+F23+G23</f>
        <v>0</v>
      </c>
    </row>
    <row r="24" spans="2:12" ht="15.75" thickBot="1" x14ac:dyDescent="0.3">
      <c r="B24" s="198" t="s">
        <v>86</v>
      </c>
      <c r="C24" s="199"/>
      <c r="D24" s="199"/>
      <c r="E24" s="199"/>
      <c r="F24" s="114">
        <f>+F11+F14+F16+F19+F22</f>
        <v>1989600</v>
      </c>
      <c r="G24" s="114">
        <f>+G11+G14+G16+G19+G22</f>
        <v>119750</v>
      </c>
      <c r="H24" s="115">
        <f>+H11+H14+H16+H19+H22</f>
        <v>2109350</v>
      </c>
    </row>
    <row r="25" spans="2:12" x14ac:dyDescent="0.25">
      <c r="B25" s="112"/>
      <c r="C25" s="112"/>
      <c r="D25" s="112"/>
      <c r="E25" s="112"/>
      <c r="F25" s="113"/>
      <c r="G25" s="113"/>
      <c r="H25" s="113"/>
    </row>
    <row r="26" spans="2:12" ht="15.75" x14ac:dyDescent="0.25">
      <c r="B26" s="179" t="s">
        <v>111</v>
      </c>
      <c r="C26" s="200"/>
      <c r="D26" s="200"/>
      <c r="E26" s="200"/>
      <c r="F26" s="200"/>
      <c r="G26" s="200"/>
      <c r="H26" s="200"/>
    </row>
    <row r="27" spans="2:12" ht="4.5" customHeight="1" thickBot="1" x14ac:dyDescent="0.3">
      <c r="B27" s="2"/>
      <c r="C27" s="2"/>
      <c r="D27" s="2"/>
      <c r="E27" s="2"/>
      <c r="F27" s="2"/>
      <c r="G27" s="3"/>
      <c r="H27" s="3"/>
    </row>
    <row r="28" spans="2:12" ht="25.5" x14ac:dyDescent="0.25">
      <c r="B28" s="39" t="s">
        <v>9</v>
      </c>
      <c r="C28" s="40" t="s">
        <v>10</v>
      </c>
      <c r="D28" s="40" t="s">
        <v>11</v>
      </c>
      <c r="E28" s="40" t="s">
        <v>14</v>
      </c>
      <c r="F28" s="41" t="s">
        <v>95</v>
      </c>
      <c r="G28" s="41" t="s">
        <v>90</v>
      </c>
      <c r="H28" s="42" t="s">
        <v>96</v>
      </c>
    </row>
    <row r="29" spans="2:12" ht="15.75" customHeight="1" x14ac:dyDescent="0.25">
      <c r="B29" s="43">
        <v>3</v>
      </c>
      <c r="C29" s="8"/>
      <c r="D29" s="8"/>
      <c r="E29" s="8" t="s">
        <v>15</v>
      </c>
      <c r="F29" s="30">
        <f>F30+F34+F42+F46+F48</f>
        <v>1929300</v>
      </c>
      <c r="G29" s="30">
        <f>G30+G34+G42+G46+G48</f>
        <v>62850</v>
      </c>
      <c r="H29" s="44">
        <f>H30+H34+H42+H46+H48</f>
        <v>1992150</v>
      </c>
    </row>
    <row r="30" spans="2:12" ht="15.75" customHeight="1" x14ac:dyDescent="0.25">
      <c r="B30" s="61"/>
      <c r="C30" s="62">
        <v>31</v>
      </c>
      <c r="D30" s="62"/>
      <c r="E30" s="62" t="s">
        <v>16</v>
      </c>
      <c r="F30" s="63">
        <f t="shared" ref="F30:H30" si="8">F31+F32+F33</f>
        <v>1603800</v>
      </c>
      <c r="G30" s="63">
        <f t="shared" si="8"/>
        <v>68600</v>
      </c>
      <c r="H30" s="64">
        <f t="shared" si="8"/>
        <v>1672400</v>
      </c>
    </row>
    <row r="31" spans="2:12" x14ac:dyDescent="0.25">
      <c r="B31" s="46"/>
      <c r="C31" s="9"/>
      <c r="D31" s="10">
        <v>11</v>
      </c>
      <c r="E31" s="10" t="s">
        <v>13</v>
      </c>
      <c r="F31" s="6">
        <v>1400</v>
      </c>
      <c r="G31" s="6">
        <v>0</v>
      </c>
      <c r="H31" s="47">
        <f>+F31+G31</f>
        <v>1400</v>
      </c>
    </row>
    <row r="32" spans="2:12" x14ac:dyDescent="0.25">
      <c r="B32" s="46"/>
      <c r="C32" s="9"/>
      <c r="D32" s="10">
        <v>31</v>
      </c>
      <c r="E32" s="10" t="s">
        <v>32</v>
      </c>
      <c r="F32" s="6">
        <v>5500</v>
      </c>
      <c r="G32" s="6"/>
      <c r="H32" s="47">
        <f t="shared" ref="H32:H47" si="9">+F32+G32</f>
        <v>5500</v>
      </c>
    </row>
    <row r="33" spans="2:8" x14ac:dyDescent="0.25">
      <c r="B33" s="46"/>
      <c r="C33" s="9"/>
      <c r="D33" s="10">
        <v>52</v>
      </c>
      <c r="E33" s="10" t="s">
        <v>44</v>
      </c>
      <c r="F33" s="6">
        <v>1596900</v>
      </c>
      <c r="G33" s="6">
        <v>68600</v>
      </c>
      <c r="H33" s="47">
        <f t="shared" si="9"/>
        <v>1665500</v>
      </c>
    </row>
    <row r="34" spans="2:8" x14ac:dyDescent="0.25">
      <c r="B34" s="65"/>
      <c r="C34" s="66">
        <v>32</v>
      </c>
      <c r="D34" s="67"/>
      <c r="E34" s="66" t="s">
        <v>28</v>
      </c>
      <c r="F34" s="63">
        <f>SUM(F35:F41)</f>
        <v>320100</v>
      </c>
      <c r="G34" s="63">
        <f>SUM(G35:G41)</f>
        <v>-5750</v>
      </c>
      <c r="H34" s="64">
        <f>SUM(H35:H41)</f>
        <v>314350</v>
      </c>
    </row>
    <row r="35" spans="2:8" x14ac:dyDescent="0.25">
      <c r="B35" s="46"/>
      <c r="C35" s="9"/>
      <c r="D35" s="10">
        <v>11</v>
      </c>
      <c r="E35" s="10" t="s">
        <v>13</v>
      </c>
      <c r="F35" s="6">
        <v>70300</v>
      </c>
      <c r="G35" s="6"/>
      <c r="H35" s="47">
        <f t="shared" si="9"/>
        <v>70300</v>
      </c>
    </row>
    <row r="36" spans="2:8" ht="30.75" customHeight="1" x14ac:dyDescent="0.25">
      <c r="B36" s="46"/>
      <c r="C36" s="9"/>
      <c r="D36" s="10">
        <v>12</v>
      </c>
      <c r="E36" s="14" t="s">
        <v>49</v>
      </c>
      <c r="F36" s="72">
        <v>151900</v>
      </c>
      <c r="G36" s="72">
        <v>0</v>
      </c>
      <c r="H36" s="98">
        <f t="shared" si="9"/>
        <v>151900</v>
      </c>
    </row>
    <row r="37" spans="2:8" x14ac:dyDescent="0.25">
      <c r="B37" s="46"/>
      <c r="C37" s="9"/>
      <c r="D37" s="10">
        <v>31</v>
      </c>
      <c r="E37" s="10" t="s">
        <v>32</v>
      </c>
      <c r="F37" s="6">
        <v>54800</v>
      </c>
      <c r="G37" s="6"/>
      <c r="H37" s="47">
        <f t="shared" si="9"/>
        <v>54800</v>
      </c>
    </row>
    <row r="38" spans="2:8" x14ac:dyDescent="0.25">
      <c r="B38" s="46"/>
      <c r="C38" s="9"/>
      <c r="D38" s="10">
        <v>43</v>
      </c>
      <c r="E38" s="10" t="s">
        <v>40</v>
      </c>
      <c r="F38" s="6">
        <v>7900</v>
      </c>
      <c r="G38" s="6">
        <v>-6900</v>
      </c>
      <c r="H38" s="47">
        <f t="shared" si="9"/>
        <v>1000</v>
      </c>
    </row>
    <row r="39" spans="2:8" x14ac:dyDescent="0.25">
      <c r="B39" s="46"/>
      <c r="C39" s="9"/>
      <c r="D39" s="10">
        <v>52</v>
      </c>
      <c r="E39" s="10" t="s">
        <v>44</v>
      </c>
      <c r="F39" s="6">
        <v>11700</v>
      </c>
      <c r="G39" s="6">
        <v>1150</v>
      </c>
      <c r="H39" s="47">
        <f t="shared" si="9"/>
        <v>12850</v>
      </c>
    </row>
    <row r="40" spans="2:8" x14ac:dyDescent="0.25">
      <c r="B40" s="46"/>
      <c r="C40" s="9"/>
      <c r="D40" s="10">
        <v>56</v>
      </c>
      <c r="E40" s="10" t="s">
        <v>45</v>
      </c>
      <c r="F40" s="6">
        <v>14200</v>
      </c>
      <c r="G40" s="6"/>
      <c r="H40" s="47">
        <f t="shared" si="9"/>
        <v>14200</v>
      </c>
    </row>
    <row r="41" spans="2:8" x14ac:dyDescent="0.25">
      <c r="B41" s="46"/>
      <c r="C41" s="9"/>
      <c r="D41" s="10">
        <v>61</v>
      </c>
      <c r="E41" s="10" t="s">
        <v>48</v>
      </c>
      <c r="F41" s="5">
        <v>9300</v>
      </c>
      <c r="G41" s="5"/>
      <c r="H41" s="45">
        <f t="shared" si="9"/>
        <v>9300</v>
      </c>
    </row>
    <row r="42" spans="2:8" x14ac:dyDescent="0.25">
      <c r="B42" s="65"/>
      <c r="C42" s="66">
        <v>34</v>
      </c>
      <c r="D42" s="67"/>
      <c r="E42" s="66" t="s">
        <v>50</v>
      </c>
      <c r="F42" s="63">
        <f t="shared" ref="F42:H42" si="10">SUM(F43:F45)</f>
        <v>1900</v>
      </c>
      <c r="G42" s="63">
        <f t="shared" si="10"/>
        <v>0</v>
      </c>
      <c r="H42" s="64">
        <f t="shared" si="10"/>
        <v>1900</v>
      </c>
    </row>
    <row r="43" spans="2:8" ht="30" customHeight="1" x14ac:dyDescent="0.25">
      <c r="B43" s="46"/>
      <c r="C43" s="9"/>
      <c r="D43" s="10">
        <v>12</v>
      </c>
      <c r="E43" s="14" t="s">
        <v>49</v>
      </c>
      <c r="F43" s="72">
        <v>800</v>
      </c>
      <c r="G43" s="72">
        <v>0</v>
      </c>
      <c r="H43" s="98">
        <f t="shared" si="9"/>
        <v>800</v>
      </c>
    </row>
    <row r="44" spans="2:8" x14ac:dyDescent="0.25">
      <c r="B44" s="46"/>
      <c r="C44" s="9"/>
      <c r="D44" s="10">
        <v>31</v>
      </c>
      <c r="E44" s="10" t="s">
        <v>32</v>
      </c>
      <c r="F44" s="6">
        <v>100</v>
      </c>
      <c r="G44" s="6">
        <v>0</v>
      </c>
      <c r="H44" s="47">
        <f t="shared" si="9"/>
        <v>100</v>
      </c>
    </row>
    <row r="45" spans="2:8" x14ac:dyDescent="0.25">
      <c r="B45" s="46"/>
      <c r="C45" s="9"/>
      <c r="D45" s="10">
        <v>52</v>
      </c>
      <c r="E45" s="10" t="s">
        <v>44</v>
      </c>
      <c r="F45" s="6">
        <v>1000</v>
      </c>
      <c r="G45" s="6">
        <v>0</v>
      </c>
      <c r="H45" s="47">
        <f t="shared" si="9"/>
        <v>1000</v>
      </c>
    </row>
    <row r="46" spans="2:8" ht="30" customHeight="1" x14ac:dyDescent="0.25">
      <c r="B46" s="65"/>
      <c r="C46" s="66">
        <v>37</v>
      </c>
      <c r="D46" s="67"/>
      <c r="E46" s="68" t="s">
        <v>51</v>
      </c>
      <c r="F46" s="95">
        <f>F47</f>
        <v>1700</v>
      </c>
      <c r="G46" s="95">
        <f t="shared" ref="G46:H46" si="11">G47</f>
        <v>0</v>
      </c>
      <c r="H46" s="108">
        <f t="shared" si="11"/>
        <v>1700</v>
      </c>
    </row>
    <row r="47" spans="2:8" x14ac:dyDescent="0.25">
      <c r="B47" s="46"/>
      <c r="C47" s="9"/>
      <c r="D47" s="10">
        <v>11</v>
      </c>
      <c r="E47" s="10" t="s">
        <v>13</v>
      </c>
      <c r="F47" s="6">
        <v>1700</v>
      </c>
      <c r="G47" s="6">
        <v>0</v>
      </c>
      <c r="H47" s="47">
        <f t="shared" si="9"/>
        <v>1700</v>
      </c>
    </row>
    <row r="48" spans="2:8" ht="30" customHeight="1" x14ac:dyDescent="0.25">
      <c r="B48" s="65"/>
      <c r="C48" s="66">
        <v>38</v>
      </c>
      <c r="D48" s="67"/>
      <c r="E48" s="68" t="s">
        <v>91</v>
      </c>
      <c r="F48" s="95">
        <f>+F49+F50</f>
        <v>1800</v>
      </c>
      <c r="G48" s="95">
        <f t="shared" ref="G48:H48" si="12">+G49+G50</f>
        <v>0</v>
      </c>
      <c r="H48" s="108">
        <f t="shared" si="12"/>
        <v>1800</v>
      </c>
    </row>
    <row r="49" spans="2:8" x14ac:dyDescent="0.25">
      <c r="B49" s="46"/>
      <c r="C49" s="9"/>
      <c r="D49" s="10">
        <v>11</v>
      </c>
      <c r="E49" s="10" t="s">
        <v>13</v>
      </c>
      <c r="F49" s="5">
        <v>400</v>
      </c>
      <c r="G49" s="5">
        <v>0</v>
      </c>
      <c r="H49" s="45">
        <f>+F49+G49</f>
        <v>400</v>
      </c>
    </row>
    <row r="50" spans="2:8" x14ac:dyDescent="0.25">
      <c r="B50" s="46"/>
      <c r="C50" s="9"/>
      <c r="D50" s="10">
        <v>52</v>
      </c>
      <c r="E50" s="10" t="s">
        <v>44</v>
      </c>
      <c r="F50" s="5">
        <v>1400</v>
      </c>
      <c r="G50" s="5">
        <v>0</v>
      </c>
      <c r="H50" s="45">
        <f>+F50+G50</f>
        <v>1400</v>
      </c>
    </row>
    <row r="51" spans="2:8" x14ac:dyDescent="0.25">
      <c r="B51" s="48">
        <v>4</v>
      </c>
      <c r="C51" s="12"/>
      <c r="D51" s="12"/>
      <c r="E51" s="23" t="s">
        <v>17</v>
      </c>
      <c r="F51" s="30">
        <f t="shared" ref="F51:H51" si="13">F52</f>
        <v>82100</v>
      </c>
      <c r="G51" s="30">
        <f t="shared" si="13"/>
        <v>2100</v>
      </c>
      <c r="H51" s="44">
        <f t="shared" si="13"/>
        <v>84200</v>
      </c>
    </row>
    <row r="52" spans="2:8" ht="25.5" x14ac:dyDescent="0.25">
      <c r="B52" s="61"/>
      <c r="C52" s="62">
        <v>42</v>
      </c>
      <c r="D52" s="62"/>
      <c r="E52" s="69" t="s">
        <v>42</v>
      </c>
      <c r="F52" s="95">
        <f t="shared" ref="F52:H52" si="14">SUM(F53:F57)</f>
        <v>82100</v>
      </c>
      <c r="G52" s="95">
        <f t="shared" si="14"/>
        <v>2100</v>
      </c>
      <c r="H52" s="108">
        <f t="shared" si="14"/>
        <v>84200</v>
      </c>
    </row>
    <row r="53" spans="2:8" x14ac:dyDescent="0.25">
      <c r="B53" s="49"/>
      <c r="C53" s="13"/>
      <c r="D53" s="10">
        <v>11</v>
      </c>
      <c r="E53" s="10" t="s">
        <v>13</v>
      </c>
      <c r="F53" s="6">
        <v>66600</v>
      </c>
      <c r="G53" s="6">
        <v>0</v>
      </c>
      <c r="H53" s="50">
        <f t="shared" ref="H53:H57" si="15">+F53+G53</f>
        <v>66600</v>
      </c>
    </row>
    <row r="54" spans="2:8" ht="30" customHeight="1" x14ac:dyDescent="0.25">
      <c r="B54" s="51"/>
      <c r="C54" s="28"/>
      <c r="D54" s="10">
        <v>12</v>
      </c>
      <c r="E54" s="14" t="s">
        <v>49</v>
      </c>
      <c r="F54" s="6">
        <v>4500</v>
      </c>
      <c r="G54" s="6">
        <v>0</v>
      </c>
      <c r="H54" s="47">
        <f t="shared" si="15"/>
        <v>4500</v>
      </c>
    </row>
    <row r="55" spans="2:8" x14ac:dyDescent="0.25">
      <c r="B55" s="51"/>
      <c r="C55" s="28"/>
      <c r="D55" s="10">
        <v>31</v>
      </c>
      <c r="E55" s="10" t="s">
        <v>32</v>
      </c>
      <c r="F55" s="6">
        <v>8400</v>
      </c>
      <c r="G55" s="6"/>
      <c r="H55" s="47">
        <f t="shared" si="15"/>
        <v>8400</v>
      </c>
    </row>
    <row r="56" spans="2:8" x14ac:dyDescent="0.25">
      <c r="B56" s="51"/>
      <c r="C56" s="28"/>
      <c r="D56" s="10">
        <v>52</v>
      </c>
      <c r="E56" s="10" t="s">
        <v>44</v>
      </c>
      <c r="F56" s="6">
        <v>1200</v>
      </c>
      <c r="G56" s="6"/>
      <c r="H56" s="47">
        <f t="shared" si="15"/>
        <v>1200</v>
      </c>
    </row>
    <row r="57" spans="2:8" x14ac:dyDescent="0.25">
      <c r="B57" s="51"/>
      <c r="C57" s="28"/>
      <c r="D57" s="29">
        <v>61</v>
      </c>
      <c r="E57" s="127" t="s">
        <v>48</v>
      </c>
      <c r="F57" s="6">
        <v>1400</v>
      </c>
      <c r="G57" s="6">
        <v>2100</v>
      </c>
      <c r="H57" s="47">
        <f t="shared" si="15"/>
        <v>3500</v>
      </c>
    </row>
    <row r="58" spans="2:8" ht="15.75" thickBot="1" x14ac:dyDescent="0.3">
      <c r="B58" s="198" t="s">
        <v>87</v>
      </c>
      <c r="C58" s="199"/>
      <c r="D58" s="199"/>
      <c r="E58" s="199"/>
      <c r="F58" s="116">
        <f>+F30+F34+F42+F46+F52+F48</f>
        <v>2011400</v>
      </c>
      <c r="G58" s="116">
        <f>+G30+G34+G42+G46+G52+G48</f>
        <v>64950</v>
      </c>
      <c r="H58" s="117">
        <f>+H30+H34+H42+H46+H52+H48</f>
        <v>2076350</v>
      </c>
    </row>
    <row r="61" spans="2:8" ht="15" customHeight="1" x14ac:dyDescent="0.25"/>
  </sheetData>
  <mergeCells count="7">
    <mergeCell ref="B58:E58"/>
    <mergeCell ref="B7:H7"/>
    <mergeCell ref="B26:H26"/>
    <mergeCell ref="B1:H1"/>
    <mergeCell ref="B3:H3"/>
    <mergeCell ref="B5:H5"/>
    <mergeCell ref="B24:E24"/>
  </mergeCells>
  <pageMargins left="0.7" right="0.7" top="0.75" bottom="0.75" header="0.3" footer="0.3"/>
  <pageSetup paperSize="9" scale="69" orientation="portrait" r:id="rId1"/>
  <ignoredErrors>
    <ignoredError sqref="H48 H42 H46 G14:H14 H16 H19 H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showGridLines="0" workbookViewId="0">
      <selection activeCell="E12" sqref="E12"/>
    </sheetView>
  </sheetViews>
  <sheetFormatPr defaultRowHeight="15" x14ac:dyDescent="0.25"/>
  <cols>
    <col min="1" max="1" width="2.85546875" customWidth="1"/>
    <col min="2" max="2" width="37.7109375" customWidth="1"/>
    <col min="3" max="5" width="14.42578125" customWidth="1"/>
  </cols>
  <sheetData>
    <row r="1" spans="2:5" ht="42" customHeight="1" x14ac:dyDescent="0.25">
      <c r="B1" s="179" t="str">
        <f>' Račun prihoda i rashoda'!B1:H1</f>
        <v xml:space="preserve">2. IZMJENE I DOPUNE FINANCIJSKOG PLANA GIMNAZIJE SESVETE
ZA 2024. </v>
      </c>
      <c r="C1" s="179"/>
      <c r="D1" s="179"/>
      <c r="E1" s="179"/>
    </row>
    <row r="2" spans="2:5" ht="18" customHeight="1" x14ac:dyDescent="0.25">
      <c r="B2" s="2"/>
      <c r="C2" s="2"/>
      <c r="D2" s="2"/>
      <c r="E2" s="2"/>
    </row>
    <row r="3" spans="2:5" ht="15.75" x14ac:dyDescent="0.25">
      <c r="B3" s="179" t="s">
        <v>25</v>
      </c>
      <c r="C3" s="179"/>
      <c r="D3" s="193"/>
      <c r="E3" s="193"/>
    </row>
    <row r="4" spans="2:5" ht="18" x14ac:dyDescent="0.25">
      <c r="B4" s="2"/>
      <c r="C4" s="2"/>
      <c r="D4" s="3"/>
      <c r="E4" s="3"/>
    </row>
    <row r="5" spans="2:5" ht="18" customHeight="1" x14ac:dyDescent="0.25">
      <c r="B5" s="179" t="s">
        <v>8</v>
      </c>
      <c r="C5" s="180"/>
      <c r="D5" s="180"/>
      <c r="E5" s="180"/>
    </row>
    <row r="6" spans="2:5" ht="18" x14ac:dyDescent="0.25">
      <c r="B6" s="2"/>
      <c r="C6" s="2"/>
      <c r="D6" s="3"/>
      <c r="E6" s="3"/>
    </row>
    <row r="7" spans="2:5" x14ac:dyDescent="0.25">
      <c r="B7" s="201" t="s">
        <v>18</v>
      </c>
      <c r="C7" s="202"/>
      <c r="D7" s="202"/>
      <c r="E7" s="202"/>
    </row>
    <row r="8" spans="2:5" ht="6" customHeight="1" thickBot="1" x14ac:dyDescent="0.3">
      <c r="B8" s="2"/>
      <c r="C8" s="2"/>
      <c r="D8" s="3"/>
      <c r="E8" s="3"/>
    </row>
    <row r="9" spans="2:5" ht="25.5" x14ac:dyDescent="0.25">
      <c r="B9" s="52" t="s">
        <v>19</v>
      </c>
      <c r="C9" s="53" t="s">
        <v>95</v>
      </c>
      <c r="D9" s="53" t="s">
        <v>90</v>
      </c>
      <c r="E9" s="54" t="s">
        <v>96</v>
      </c>
    </row>
    <row r="10" spans="2:5" ht="15.75" customHeight="1" x14ac:dyDescent="0.25">
      <c r="B10" s="43" t="s">
        <v>20</v>
      </c>
      <c r="C10" s="31">
        <f>+C11</f>
        <v>2011400</v>
      </c>
      <c r="D10" s="31">
        <f t="shared" ref="D10:E10" si="0">+D11</f>
        <v>64950</v>
      </c>
      <c r="E10" s="126">
        <f t="shared" si="0"/>
        <v>2076350</v>
      </c>
    </row>
    <row r="11" spans="2:5" ht="15.75" customHeight="1" x14ac:dyDescent="0.25">
      <c r="B11" s="43" t="s">
        <v>52</v>
      </c>
      <c r="C11" s="31">
        <f>+C12</f>
        <v>2011400</v>
      </c>
      <c r="D11" s="31">
        <f t="shared" ref="D11:E11" si="1">+D12</f>
        <v>64950</v>
      </c>
      <c r="E11" s="126">
        <f t="shared" si="1"/>
        <v>2076350</v>
      </c>
    </row>
    <row r="12" spans="2:5" ht="15.75" thickBot="1" x14ac:dyDescent="0.3">
      <c r="B12" s="55" t="s">
        <v>53</v>
      </c>
      <c r="C12" s="56">
        <v>2011400</v>
      </c>
      <c r="D12" s="56">
        <v>64950</v>
      </c>
      <c r="E12" s="57">
        <f>+C12+D12</f>
        <v>2076350</v>
      </c>
    </row>
  </sheetData>
  <mergeCells count="4">
    <mergeCell ref="B1:E1"/>
    <mergeCell ref="B3:E3"/>
    <mergeCell ref="B5:E5"/>
    <mergeCell ref="B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79" t="s">
        <v>41</v>
      </c>
      <c r="B1" s="179"/>
      <c r="C1" s="179"/>
      <c r="D1" s="179"/>
      <c r="E1" s="179"/>
      <c r="F1" s="179"/>
      <c r="G1" s="179"/>
      <c r="H1" s="179"/>
      <c r="I1" s="179"/>
    </row>
    <row r="2" spans="1:9" ht="18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79" t="s">
        <v>25</v>
      </c>
      <c r="B3" s="179"/>
      <c r="C3" s="179"/>
      <c r="D3" s="179"/>
      <c r="E3" s="179"/>
      <c r="F3" s="179"/>
      <c r="G3" s="179"/>
      <c r="H3" s="193"/>
      <c r="I3" s="193"/>
    </row>
    <row r="4" spans="1:9" ht="18" x14ac:dyDescent="0.25">
      <c r="A4" s="2"/>
      <c r="B4" s="2"/>
      <c r="C4" s="2"/>
      <c r="D4" s="2"/>
      <c r="E4" s="2"/>
      <c r="F4" s="2"/>
      <c r="G4" s="2"/>
      <c r="H4" s="3"/>
      <c r="I4" s="3"/>
    </row>
    <row r="5" spans="1:9" ht="18" customHeight="1" x14ac:dyDescent="0.25">
      <c r="A5" s="179" t="s">
        <v>21</v>
      </c>
      <c r="B5" s="180"/>
      <c r="C5" s="180"/>
      <c r="D5" s="180"/>
      <c r="E5" s="180"/>
      <c r="F5" s="180"/>
      <c r="G5" s="180"/>
      <c r="H5" s="180"/>
      <c r="I5" s="180"/>
    </row>
    <row r="6" spans="1:9" ht="18" x14ac:dyDescent="0.25">
      <c r="A6" s="2"/>
      <c r="B6" s="2"/>
      <c r="C6" s="2"/>
      <c r="D6" s="2"/>
      <c r="E6" s="2"/>
      <c r="F6" s="2"/>
      <c r="G6" s="2"/>
      <c r="H6" s="3"/>
      <c r="I6" s="3"/>
    </row>
    <row r="7" spans="1:9" ht="25.5" x14ac:dyDescent="0.25">
      <c r="A7" s="19" t="s">
        <v>9</v>
      </c>
      <c r="B7" s="18" t="s">
        <v>10</v>
      </c>
      <c r="C7" s="18" t="s">
        <v>11</v>
      </c>
      <c r="D7" s="18" t="s">
        <v>43</v>
      </c>
      <c r="E7" s="18" t="s">
        <v>5</v>
      </c>
      <c r="F7" s="19" t="s">
        <v>6</v>
      </c>
      <c r="G7" s="19" t="s">
        <v>35</v>
      </c>
      <c r="H7" s="19" t="s">
        <v>36</v>
      </c>
      <c r="I7" s="19" t="s">
        <v>37</v>
      </c>
    </row>
    <row r="8" spans="1:9" ht="25.5" x14ac:dyDescent="0.25">
      <c r="A8" s="8">
        <v>8</v>
      </c>
      <c r="B8" s="8"/>
      <c r="C8" s="8"/>
      <c r="D8" s="8" t="s">
        <v>22</v>
      </c>
      <c r="E8" s="5"/>
      <c r="F8" s="6"/>
      <c r="G8" s="6"/>
      <c r="H8" s="6"/>
      <c r="I8" s="6"/>
    </row>
    <row r="9" spans="1:9" x14ac:dyDescent="0.25">
      <c r="A9" s="8"/>
      <c r="B9" s="13">
        <v>84</v>
      </c>
      <c r="C9" s="13"/>
      <c r="D9" s="13" t="s">
        <v>29</v>
      </c>
      <c r="E9" s="5"/>
      <c r="F9" s="6"/>
      <c r="G9" s="6"/>
      <c r="H9" s="6"/>
      <c r="I9" s="6"/>
    </row>
    <row r="10" spans="1:9" ht="25.5" x14ac:dyDescent="0.25">
      <c r="A10" s="9"/>
      <c r="B10" s="9"/>
      <c r="C10" s="10">
        <v>81</v>
      </c>
      <c r="D10" s="14" t="s">
        <v>30</v>
      </c>
      <c r="E10" s="5"/>
      <c r="F10" s="6"/>
      <c r="G10" s="6"/>
      <c r="H10" s="6"/>
      <c r="I10" s="6"/>
    </row>
    <row r="11" spans="1:9" ht="25.5" x14ac:dyDescent="0.25">
      <c r="A11" s="11">
        <v>5</v>
      </c>
      <c r="B11" s="12"/>
      <c r="C11" s="12"/>
      <c r="D11" s="23" t="s">
        <v>23</v>
      </c>
      <c r="E11" s="5"/>
      <c r="F11" s="6"/>
      <c r="G11" s="6"/>
      <c r="H11" s="6"/>
      <c r="I11" s="6"/>
    </row>
    <row r="12" spans="1:9" ht="25.5" x14ac:dyDescent="0.25">
      <c r="A12" s="13"/>
      <c r="B12" s="13">
        <v>54</v>
      </c>
      <c r="C12" s="13"/>
      <c r="D12" s="24" t="s">
        <v>31</v>
      </c>
      <c r="E12" s="5"/>
      <c r="F12" s="6"/>
      <c r="G12" s="6"/>
      <c r="H12" s="6"/>
      <c r="I12" s="7"/>
    </row>
    <row r="13" spans="1:9" x14ac:dyDescent="0.25">
      <c r="A13" s="13"/>
      <c r="B13" s="13"/>
      <c r="C13" s="10">
        <v>11</v>
      </c>
      <c r="D13" s="10" t="s">
        <v>13</v>
      </c>
      <c r="E13" s="5"/>
      <c r="F13" s="6"/>
      <c r="G13" s="6"/>
      <c r="H13" s="6"/>
      <c r="I13" s="7"/>
    </row>
    <row r="14" spans="1:9" x14ac:dyDescent="0.25">
      <c r="A14" s="13"/>
      <c r="B14" s="13"/>
      <c r="C14" s="10">
        <v>31</v>
      </c>
      <c r="D14" s="10" t="s">
        <v>32</v>
      </c>
      <c r="E14" s="5"/>
      <c r="F14" s="6"/>
      <c r="G14" s="6"/>
      <c r="H14" s="6"/>
      <c r="I14" s="7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showGridLines="0" zoomScale="90" zoomScaleNormal="90" workbookViewId="0">
      <selection activeCell="H46" sqref="H46"/>
    </sheetView>
  </sheetViews>
  <sheetFormatPr defaultRowHeight="15" x14ac:dyDescent="0.25"/>
  <cols>
    <col min="1" max="1" width="4.85546875" customWidth="1"/>
    <col min="2" max="2" width="7.42578125" bestFit="1" customWidth="1"/>
    <col min="3" max="3" width="8.42578125" bestFit="1" customWidth="1"/>
    <col min="4" max="4" width="5.42578125" bestFit="1" customWidth="1"/>
    <col min="5" max="5" width="48.85546875" customWidth="1"/>
    <col min="6" max="8" width="14.42578125" customWidth="1"/>
    <col min="11" max="11" width="12.7109375" bestFit="1" customWidth="1"/>
    <col min="12" max="12" width="11.7109375" bestFit="1" customWidth="1"/>
  </cols>
  <sheetData>
    <row r="1" spans="2:12" ht="42" customHeight="1" x14ac:dyDescent="0.25">
      <c r="B1" s="179" t="str">
        <f>SAŽETAK!B1</f>
        <v xml:space="preserve">2. IZMJENE I DOPUNE FINANCIJSKOG PLANA GIMNAZIJE SESVETE
ZA 2024. </v>
      </c>
      <c r="C1" s="179"/>
      <c r="D1" s="179"/>
      <c r="E1" s="179"/>
      <c r="F1" s="179"/>
      <c r="G1" s="179"/>
      <c r="H1" s="179"/>
    </row>
    <row r="2" spans="2:12" ht="18" customHeight="1" x14ac:dyDescent="0.25">
      <c r="B2" s="2"/>
      <c r="C2" s="2"/>
      <c r="D2" s="2"/>
      <c r="E2" s="2"/>
      <c r="F2" s="2"/>
      <c r="G2" s="2"/>
      <c r="H2" s="2"/>
    </row>
    <row r="3" spans="2:12" ht="15.75" x14ac:dyDescent="0.25">
      <c r="B3" s="179" t="s">
        <v>25</v>
      </c>
      <c r="C3" s="179"/>
      <c r="D3" s="179"/>
      <c r="E3" s="179"/>
      <c r="F3" s="179"/>
      <c r="G3" s="193"/>
      <c r="H3" s="193"/>
    </row>
    <row r="4" spans="2:12" ht="18" x14ac:dyDescent="0.25">
      <c r="B4" s="2"/>
      <c r="C4" s="2"/>
      <c r="D4" s="2"/>
      <c r="E4" s="2"/>
      <c r="F4" s="2"/>
      <c r="G4" s="3"/>
      <c r="H4" s="3"/>
    </row>
    <row r="5" spans="2:12" ht="18" customHeight="1" x14ac:dyDescent="0.25">
      <c r="B5" s="179" t="s">
        <v>21</v>
      </c>
      <c r="C5" s="180"/>
      <c r="D5" s="180"/>
      <c r="E5" s="180"/>
      <c r="F5" s="180"/>
      <c r="G5" s="180"/>
      <c r="H5" s="180"/>
    </row>
    <row r="6" spans="2:12" ht="18" x14ac:dyDescent="0.25">
      <c r="B6" s="2"/>
      <c r="C6" s="2"/>
      <c r="D6" s="2"/>
      <c r="E6" s="2"/>
      <c r="F6" s="2"/>
      <c r="G6" s="3"/>
      <c r="H6" s="3"/>
    </row>
    <row r="7" spans="2:12" ht="15" customHeight="1" x14ac:dyDescent="0.25">
      <c r="B7" s="179" t="s">
        <v>113</v>
      </c>
      <c r="C7" s="200"/>
      <c r="D7" s="200"/>
      <c r="E7" s="200"/>
      <c r="F7" s="200"/>
      <c r="G7" s="200"/>
      <c r="H7" s="200"/>
    </row>
    <row r="8" spans="2:12" ht="7.5" customHeight="1" thickBot="1" x14ac:dyDescent="0.3">
      <c r="B8" s="2"/>
      <c r="C8" s="2"/>
      <c r="D8" s="2"/>
      <c r="E8" s="2"/>
      <c r="F8" s="2"/>
      <c r="G8" s="3"/>
      <c r="H8" s="3"/>
    </row>
    <row r="9" spans="2:12" ht="32.25" customHeight="1" x14ac:dyDescent="0.25">
      <c r="B9" s="39" t="s">
        <v>9</v>
      </c>
      <c r="C9" s="40" t="s">
        <v>10</v>
      </c>
      <c r="D9" s="40" t="s">
        <v>11</v>
      </c>
      <c r="E9" s="40" t="s">
        <v>7</v>
      </c>
      <c r="F9" s="41" t="s">
        <v>95</v>
      </c>
      <c r="G9" s="41" t="s">
        <v>90</v>
      </c>
      <c r="H9" s="42" t="s">
        <v>96</v>
      </c>
    </row>
    <row r="10" spans="2:12" ht="15.75" customHeight="1" x14ac:dyDescent="0.25">
      <c r="B10" s="43">
        <v>8</v>
      </c>
      <c r="C10" s="8"/>
      <c r="D10" s="8"/>
      <c r="E10" s="8" t="s">
        <v>22</v>
      </c>
      <c r="F10" s="32">
        <f>F11</f>
        <v>0</v>
      </c>
      <c r="G10" s="32">
        <f t="shared" ref="G10:H10" si="0">G11</f>
        <v>0</v>
      </c>
      <c r="H10" s="32">
        <f t="shared" si="0"/>
        <v>0</v>
      </c>
    </row>
    <row r="11" spans="2:12" x14ac:dyDescent="0.25">
      <c r="B11" s="99"/>
      <c r="C11" s="13">
        <v>84</v>
      </c>
      <c r="D11" s="100"/>
      <c r="E11" s="100" t="s">
        <v>29</v>
      </c>
      <c r="F11" s="70">
        <f t="shared" ref="F11:H11" si="1">F12+F17</f>
        <v>0</v>
      </c>
      <c r="G11" s="70">
        <f>G12+G17</f>
        <v>0</v>
      </c>
      <c r="H11" s="71">
        <f t="shared" si="1"/>
        <v>0</v>
      </c>
    </row>
    <row r="12" spans="2:12" x14ac:dyDescent="0.25">
      <c r="B12" s="101"/>
      <c r="C12" s="66"/>
      <c r="D12" s="102">
        <v>11</v>
      </c>
      <c r="E12" s="102" t="s">
        <v>44</v>
      </c>
      <c r="F12" s="96">
        <v>0</v>
      </c>
      <c r="G12" s="96">
        <v>0</v>
      </c>
      <c r="H12" s="97">
        <f>+F12+G12</f>
        <v>0</v>
      </c>
    </row>
    <row r="13" spans="2:12" x14ac:dyDescent="0.25">
      <c r="B13" s="101"/>
      <c r="C13" s="66"/>
      <c r="D13" s="102">
        <v>12</v>
      </c>
      <c r="E13" s="106" t="s">
        <v>49</v>
      </c>
      <c r="F13" s="96">
        <v>0</v>
      </c>
      <c r="G13" s="96">
        <v>0</v>
      </c>
      <c r="H13" s="97">
        <f>+F13+G13</f>
        <v>0</v>
      </c>
      <c r="K13" s="36"/>
      <c r="L13" s="36"/>
    </row>
    <row r="14" spans="2:12" x14ac:dyDescent="0.25">
      <c r="B14" s="101"/>
      <c r="C14" s="66"/>
      <c r="D14" s="102">
        <v>31</v>
      </c>
      <c r="E14" s="102" t="s">
        <v>32</v>
      </c>
      <c r="F14" s="96">
        <v>0</v>
      </c>
      <c r="G14" s="96">
        <v>0</v>
      </c>
      <c r="H14" s="97">
        <f>+F14+G14</f>
        <v>0</v>
      </c>
    </row>
    <row r="15" spans="2:12" x14ac:dyDescent="0.25">
      <c r="B15" s="101"/>
      <c r="C15" s="66"/>
      <c r="D15" s="102">
        <v>43</v>
      </c>
      <c r="E15" s="102" t="s">
        <v>40</v>
      </c>
      <c r="F15" s="96">
        <v>0</v>
      </c>
      <c r="G15" s="96">
        <v>0</v>
      </c>
      <c r="H15" s="97">
        <f>+F15+G15</f>
        <v>0</v>
      </c>
    </row>
    <row r="16" spans="2:12" x14ac:dyDescent="0.25">
      <c r="B16" s="101"/>
      <c r="C16" s="66"/>
      <c r="D16" s="102">
        <v>52</v>
      </c>
      <c r="E16" s="102" t="s">
        <v>44</v>
      </c>
      <c r="F16" s="96">
        <v>0</v>
      </c>
      <c r="G16" s="96">
        <v>0</v>
      </c>
      <c r="H16" s="97"/>
    </row>
    <row r="17" spans="2:8" x14ac:dyDescent="0.25">
      <c r="B17" s="101"/>
      <c r="C17" s="66"/>
      <c r="D17" s="102">
        <v>56</v>
      </c>
      <c r="E17" s="102" t="s">
        <v>45</v>
      </c>
      <c r="F17" s="96">
        <v>0</v>
      </c>
      <c r="G17" s="96">
        <v>0</v>
      </c>
      <c r="H17" s="97">
        <f>+F17+G17</f>
        <v>0</v>
      </c>
    </row>
    <row r="18" spans="2:8" x14ac:dyDescent="0.25">
      <c r="B18" s="103"/>
      <c r="C18" s="9" t="s">
        <v>114</v>
      </c>
      <c r="D18" s="104"/>
      <c r="E18" s="105"/>
      <c r="F18" s="70"/>
      <c r="G18" s="70"/>
      <c r="H18" s="71"/>
    </row>
    <row r="19" spans="2:8" ht="27.75" customHeight="1" thickBot="1" x14ac:dyDescent="0.3">
      <c r="B19" s="198" t="s">
        <v>86</v>
      </c>
      <c r="C19" s="199"/>
      <c r="D19" s="199"/>
      <c r="E19" s="199"/>
      <c r="F19" s="114">
        <f>F10</f>
        <v>0</v>
      </c>
      <c r="G19" s="114">
        <f t="shared" ref="G19:H19" si="2">G10</f>
        <v>0</v>
      </c>
      <c r="H19" s="114">
        <f t="shared" si="2"/>
        <v>0</v>
      </c>
    </row>
    <row r="20" spans="2:8" ht="4.5" customHeight="1" thickBot="1" x14ac:dyDescent="0.3">
      <c r="B20" s="2"/>
      <c r="C20" s="2"/>
      <c r="D20" s="2"/>
      <c r="E20" s="2"/>
      <c r="F20" s="2"/>
      <c r="G20" s="3"/>
      <c r="H20" s="3"/>
    </row>
    <row r="21" spans="2:8" ht="25.5" x14ac:dyDescent="0.25">
      <c r="B21" s="39" t="s">
        <v>9</v>
      </c>
      <c r="C21" s="40" t="s">
        <v>10</v>
      </c>
      <c r="D21" s="40" t="s">
        <v>11</v>
      </c>
      <c r="E21" s="40" t="s">
        <v>14</v>
      </c>
      <c r="F21" s="41" t="s">
        <v>95</v>
      </c>
      <c r="G21" s="41" t="s">
        <v>90</v>
      </c>
      <c r="H21" s="42" t="s">
        <v>96</v>
      </c>
    </row>
    <row r="22" spans="2:8" ht="15.75" customHeight="1" x14ac:dyDescent="0.25">
      <c r="B22" s="43">
        <v>5</v>
      </c>
      <c r="C22" s="8"/>
      <c r="D22" s="8"/>
      <c r="E22" s="8" t="s">
        <v>23</v>
      </c>
      <c r="F22" s="30">
        <f>F23</f>
        <v>0</v>
      </c>
      <c r="G22" s="30">
        <f t="shared" ref="G22:H22" si="3">G23</f>
        <v>0</v>
      </c>
      <c r="H22" s="30">
        <f t="shared" si="3"/>
        <v>0</v>
      </c>
    </row>
    <row r="23" spans="2:8" ht="15.75" customHeight="1" x14ac:dyDescent="0.25">
      <c r="B23" s="61"/>
      <c r="C23" s="62">
        <v>54</v>
      </c>
      <c r="D23" s="62"/>
      <c r="E23" s="62" t="s">
        <v>31</v>
      </c>
      <c r="F23" s="63">
        <f t="shared" ref="F23:H23" si="4">F24+F25+F26</f>
        <v>0</v>
      </c>
      <c r="G23" s="63">
        <f t="shared" si="4"/>
        <v>0</v>
      </c>
      <c r="H23" s="64">
        <f t="shared" si="4"/>
        <v>0</v>
      </c>
    </row>
    <row r="24" spans="2:8" x14ac:dyDescent="0.25">
      <c r="B24" s="101"/>
      <c r="C24" s="66"/>
      <c r="D24" s="102">
        <v>11</v>
      </c>
      <c r="E24" s="102" t="s">
        <v>44</v>
      </c>
      <c r="F24" s="96">
        <v>0</v>
      </c>
      <c r="G24" s="96">
        <v>0</v>
      </c>
      <c r="H24" s="97">
        <f>+F24+G24</f>
        <v>0</v>
      </c>
    </row>
    <row r="25" spans="2:8" x14ac:dyDescent="0.25">
      <c r="B25" s="101"/>
      <c r="C25" s="66"/>
      <c r="D25" s="102">
        <v>12</v>
      </c>
      <c r="E25" s="106" t="s">
        <v>49</v>
      </c>
      <c r="F25" s="96">
        <v>0</v>
      </c>
      <c r="G25" s="96">
        <v>0</v>
      </c>
      <c r="H25" s="97">
        <f>+F25+G25</f>
        <v>0</v>
      </c>
    </row>
    <row r="26" spans="2:8" x14ac:dyDescent="0.25">
      <c r="B26" s="101"/>
      <c r="C26" s="66"/>
      <c r="D26" s="102">
        <v>31</v>
      </c>
      <c r="E26" s="102" t="s">
        <v>32</v>
      </c>
      <c r="F26" s="96">
        <v>0</v>
      </c>
      <c r="G26" s="96">
        <v>0</v>
      </c>
      <c r="H26" s="97">
        <f>+F26+G26</f>
        <v>0</v>
      </c>
    </row>
    <row r="27" spans="2:8" x14ac:dyDescent="0.25">
      <c r="B27" s="101"/>
      <c r="C27" s="66"/>
      <c r="D27" s="102">
        <v>43</v>
      </c>
      <c r="E27" s="102" t="s">
        <v>40</v>
      </c>
      <c r="F27" s="96">
        <v>0</v>
      </c>
      <c r="G27" s="96">
        <v>0</v>
      </c>
      <c r="H27" s="97">
        <f>+F27+G27</f>
        <v>0</v>
      </c>
    </row>
    <row r="28" spans="2:8" x14ac:dyDescent="0.25">
      <c r="B28" s="101"/>
      <c r="C28" s="66"/>
      <c r="D28" s="102">
        <v>52</v>
      </c>
      <c r="E28" s="102" t="s">
        <v>44</v>
      </c>
      <c r="F28" s="96">
        <v>0</v>
      </c>
      <c r="G28" s="96">
        <v>0</v>
      </c>
      <c r="H28" s="97"/>
    </row>
    <row r="29" spans="2:8" ht="30.75" customHeight="1" x14ac:dyDescent="0.25">
      <c r="B29" s="101"/>
      <c r="C29" s="66"/>
      <c r="D29" s="102">
        <v>56</v>
      </c>
      <c r="E29" s="102" t="s">
        <v>45</v>
      </c>
      <c r="F29" s="96">
        <v>0</v>
      </c>
      <c r="G29" s="96">
        <v>0</v>
      </c>
      <c r="H29" s="97">
        <f>+F29+G29</f>
        <v>0</v>
      </c>
    </row>
    <row r="30" spans="2:8" x14ac:dyDescent="0.25">
      <c r="B30" s="103"/>
      <c r="C30" s="9" t="s">
        <v>114</v>
      </c>
      <c r="D30" s="104"/>
      <c r="E30" s="105"/>
      <c r="F30" s="70"/>
      <c r="G30" s="70"/>
      <c r="H30" s="71"/>
    </row>
    <row r="31" spans="2:8" ht="15.75" thickBot="1" x14ac:dyDescent="0.3">
      <c r="B31" s="198" t="s">
        <v>87</v>
      </c>
      <c r="C31" s="199"/>
      <c r="D31" s="199"/>
      <c r="E31" s="199"/>
      <c r="F31" s="116">
        <f>F22</f>
        <v>0</v>
      </c>
      <c r="G31" s="116">
        <f t="shared" ref="G31:H31" si="5">G22</f>
        <v>0</v>
      </c>
      <c r="H31" s="116">
        <f t="shared" si="5"/>
        <v>0</v>
      </c>
    </row>
  </sheetData>
  <mergeCells count="6">
    <mergeCell ref="B31:E31"/>
    <mergeCell ref="B1:H1"/>
    <mergeCell ref="B3:H3"/>
    <mergeCell ref="B5:H5"/>
    <mergeCell ref="B7:H7"/>
    <mergeCell ref="B19:E19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0"/>
  <sheetViews>
    <sheetView showGridLines="0" topLeftCell="A25" zoomScale="80" zoomScaleNormal="80" workbookViewId="0">
      <selection activeCell="B9" sqref="B9:D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7109375" customWidth="1"/>
    <col min="5" max="5" width="35.7109375" customWidth="1"/>
    <col min="6" max="8" width="14.42578125" customWidth="1"/>
  </cols>
  <sheetData>
    <row r="1" spans="2:8" ht="42" customHeight="1" x14ac:dyDescent="0.25">
      <c r="B1" s="179" t="str">
        <f>' Račun prihoda i rashoda'!B1:H1</f>
        <v xml:space="preserve">2. IZMJENE I DOPUNE FINANCIJSKOG PLANA GIMNAZIJE SESVETE
ZA 2024. </v>
      </c>
      <c r="C1" s="179"/>
      <c r="D1" s="179"/>
      <c r="E1" s="179"/>
      <c r="F1" s="179"/>
      <c r="G1" s="179"/>
      <c r="H1" s="179"/>
    </row>
    <row r="2" spans="2:8" ht="18" x14ac:dyDescent="0.25">
      <c r="B2" s="2"/>
      <c r="C2" s="2"/>
      <c r="D2" s="2"/>
      <c r="E2" s="2"/>
      <c r="F2" s="2"/>
      <c r="G2" s="33"/>
      <c r="H2" s="3"/>
    </row>
    <row r="3" spans="2:8" ht="18" customHeight="1" x14ac:dyDescent="0.25">
      <c r="B3" s="179" t="s">
        <v>24</v>
      </c>
      <c r="C3" s="180"/>
      <c r="D3" s="180"/>
      <c r="E3" s="180"/>
      <c r="F3" s="180"/>
      <c r="G3" s="180"/>
      <c r="H3" s="180"/>
    </row>
    <row r="4" spans="2:8" ht="9" customHeight="1" thickBot="1" x14ac:dyDescent="0.3">
      <c r="B4" s="2"/>
      <c r="C4" s="2"/>
      <c r="D4" s="2"/>
      <c r="E4" s="2"/>
      <c r="F4" s="2"/>
      <c r="G4" s="3"/>
      <c r="H4" s="3"/>
    </row>
    <row r="5" spans="2:8" ht="25.5" x14ac:dyDescent="0.25">
      <c r="B5" s="218" t="s">
        <v>26</v>
      </c>
      <c r="C5" s="219"/>
      <c r="D5" s="220"/>
      <c r="E5" s="40" t="s">
        <v>27</v>
      </c>
      <c r="F5" s="41" t="s">
        <v>95</v>
      </c>
      <c r="G5" s="41" t="s">
        <v>90</v>
      </c>
      <c r="H5" s="42" t="s">
        <v>96</v>
      </c>
    </row>
    <row r="6" spans="2:8" ht="25.5" x14ac:dyDescent="0.25">
      <c r="B6" s="221" t="s">
        <v>115</v>
      </c>
      <c r="C6" s="222"/>
      <c r="D6" s="223"/>
      <c r="E6" s="147" t="s">
        <v>118</v>
      </c>
      <c r="F6" s="151">
        <f t="shared" ref="F6:H8" si="0">F7</f>
        <v>2011400</v>
      </c>
      <c r="G6" s="151">
        <f t="shared" si="0"/>
        <v>64950</v>
      </c>
      <c r="H6" s="152">
        <f>H7</f>
        <v>2076350</v>
      </c>
    </row>
    <row r="7" spans="2:8" ht="27.75" customHeight="1" x14ac:dyDescent="0.25">
      <c r="B7" s="224" t="s">
        <v>116</v>
      </c>
      <c r="C7" s="225"/>
      <c r="D7" s="226"/>
      <c r="E7" s="145" t="s">
        <v>119</v>
      </c>
      <c r="F7" s="150">
        <f t="shared" si="0"/>
        <v>2011400</v>
      </c>
      <c r="G7" s="149">
        <f t="shared" si="0"/>
        <v>64950</v>
      </c>
      <c r="H7" s="153">
        <f t="shared" si="0"/>
        <v>2076350</v>
      </c>
    </row>
    <row r="8" spans="2:8" ht="30.75" customHeight="1" x14ac:dyDescent="0.25">
      <c r="B8" s="227" t="s">
        <v>117</v>
      </c>
      <c r="C8" s="228"/>
      <c r="D8" s="229"/>
      <c r="E8" s="146" t="s">
        <v>120</v>
      </c>
      <c r="F8" s="148">
        <f t="shared" si="0"/>
        <v>2011400</v>
      </c>
      <c r="G8" s="148">
        <f t="shared" si="0"/>
        <v>64950</v>
      </c>
      <c r="H8" s="154">
        <f t="shared" si="0"/>
        <v>2076350</v>
      </c>
    </row>
    <row r="9" spans="2:8" ht="28.5" customHeight="1" x14ac:dyDescent="0.25">
      <c r="B9" s="212" t="s">
        <v>54</v>
      </c>
      <c r="C9" s="213"/>
      <c r="D9" s="214"/>
      <c r="E9" s="134" t="s">
        <v>55</v>
      </c>
      <c r="F9" s="77">
        <f>+F10+F39+F50+F55+F59+F64+F82+F86+F90+F94</f>
        <v>2011400</v>
      </c>
      <c r="G9" s="77">
        <f>+G10+G39+G50+G55+G59+G64+G82+G86+G90+G94</f>
        <v>64950</v>
      </c>
      <c r="H9" s="78">
        <f>+H10+H39+H50+H55+H59+H64+H82+H86+H90+H94</f>
        <v>2076350</v>
      </c>
    </row>
    <row r="10" spans="2:8" ht="25.5" x14ac:dyDescent="0.25">
      <c r="B10" s="215" t="s">
        <v>56</v>
      </c>
      <c r="C10" s="216"/>
      <c r="D10" s="217"/>
      <c r="E10" s="74" t="s">
        <v>57</v>
      </c>
      <c r="F10" s="75">
        <f>+F11+F14+F18+F24+F27+F33+F36</f>
        <v>1899500</v>
      </c>
      <c r="G10" s="75">
        <f>+G11+G14+G18+G24+G27+G33+G36</f>
        <v>62850</v>
      </c>
      <c r="H10" s="76">
        <f>+H11+H14+H18+H24+H27+H33+H36</f>
        <v>1962350</v>
      </c>
    </row>
    <row r="11" spans="2:8" x14ac:dyDescent="0.25">
      <c r="B11" s="206" t="s">
        <v>58</v>
      </c>
      <c r="C11" s="207"/>
      <c r="D11" s="208"/>
      <c r="E11" s="118" t="s">
        <v>59</v>
      </c>
      <c r="F11" s="119">
        <f t="shared" ref="F11:H11" si="1">+F12</f>
        <v>49100</v>
      </c>
      <c r="G11" s="119">
        <f t="shared" si="1"/>
        <v>0</v>
      </c>
      <c r="H11" s="120">
        <f t="shared" si="1"/>
        <v>49100</v>
      </c>
    </row>
    <row r="12" spans="2:8" x14ac:dyDescent="0.25">
      <c r="B12" s="209">
        <v>3</v>
      </c>
      <c r="C12" s="210"/>
      <c r="D12" s="211"/>
      <c r="E12" s="34" t="s">
        <v>15</v>
      </c>
      <c r="F12" s="5">
        <f t="shared" ref="F12:H12" si="2">+F13</f>
        <v>49100</v>
      </c>
      <c r="G12" s="5"/>
      <c r="H12" s="45">
        <f t="shared" si="2"/>
        <v>49100</v>
      </c>
    </row>
    <row r="13" spans="2:8" x14ac:dyDescent="0.25">
      <c r="B13" s="203">
        <v>32</v>
      </c>
      <c r="C13" s="204"/>
      <c r="D13" s="205"/>
      <c r="E13" s="34" t="s">
        <v>28</v>
      </c>
      <c r="F13" s="6">
        <v>49100</v>
      </c>
      <c r="G13" s="6"/>
      <c r="H13" s="50">
        <f>+F13+G13</f>
        <v>49100</v>
      </c>
    </row>
    <row r="14" spans="2:8" ht="25.5" x14ac:dyDescent="0.25">
      <c r="B14" s="206" t="s">
        <v>60</v>
      </c>
      <c r="C14" s="207"/>
      <c r="D14" s="208"/>
      <c r="E14" s="118" t="s">
        <v>61</v>
      </c>
      <c r="F14" s="121">
        <f t="shared" ref="F14:H14" si="3">+F15</f>
        <v>152700</v>
      </c>
      <c r="G14" s="121">
        <f t="shared" si="3"/>
        <v>0</v>
      </c>
      <c r="H14" s="122">
        <f t="shared" si="3"/>
        <v>152700</v>
      </c>
    </row>
    <row r="15" spans="2:8" x14ac:dyDescent="0.25">
      <c r="B15" s="209">
        <v>3</v>
      </c>
      <c r="C15" s="210"/>
      <c r="D15" s="211"/>
      <c r="E15" s="34" t="s">
        <v>15</v>
      </c>
      <c r="F15" s="5">
        <f t="shared" ref="F15:H15" si="4">+F16+F17</f>
        <v>152700</v>
      </c>
      <c r="G15" s="5">
        <f t="shared" si="4"/>
        <v>0</v>
      </c>
      <c r="H15" s="45">
        <f t="shared" si="4"/>
        <v>152700</v>
      </c>
    </row>
    <row r="16" spans="2:8" x14ac:dyDescent="0.25">
      <c r="B16" s="203">
        <v>32</v>
      </c>
      <c r="C16" s="204"/>
      <c r="D16" s="205"/>
      <c r="E16" s="34" t="s">
        <v>28</v>
      </c>
      <c r="F16" s="6">
        <v>151900</v>
      </c>
      <c r="G16" s="6"/>
      <c r="H16" s="50">
        <f t="shared" ref="H16:H17" si="5">+F16+G16</f>
        <v>151900</v>
      </c>
    </row>
    <row r="17" spans="2:8" x14ac:dyDescent="0.25">
      <c r="B17" s="203">
        <v>34</v>
      </c>
      <c r="C17" s="204"/>
      <c r="D17" s="205"/>
      <c r="E17" s="34" t="s">
        <v>50</v>
      </c>
      <c r="F17" s="6">
        <v>800</v>
      </c>
      <c r="G17" s="6"/>
      <c r="H17" s="50">
        <f t="shared" si="5"/>
        <v>800</v>
      </c>
    </row>
    <row r="18" spans="2:8" ht="15" customHeight="1" x14ac:dyDescent="0.25">
      <c r="B18" s="206" t="s">
        <v>62</v>
      </c>
      <c r="C18" s="207"/>
      <c r="D18" s="208"/>
      <c r="E18" s="118" t="s">
        <v>94</v>
      </c>
      <c r="F18" s="119">
        <f t="shared" ref="F18:H18" si="6">+F19</f>
        <v>60400</v>
      </c>
      <c r="G18" s="119">
        <f t="shared" si="6"/>
        <v>0</v>
      </c>
      <c r="H18" s="120">
        <f t="shared" si="6"/>
        <v>60400</v>
      </c>
    </row>
    <row r="19" spans="2:8" x14ac:dyDescent="0.25">
      <c r="B19" s="209">
        <v>3</v>
      </c>
      <c r="C19" s="210"/>
      <c r="D19" s="211"/>
      <c r="E19" s="34" t="s">
        <v>15</v>
      </c>
      <c r="F19" s="5">
        <f t="shared" ref="F19:H19" si="7">SUM(F20:F22)</f>
        <v>60400</v>
      </c>
      <c r="G19" s="5">
        <f t="shared" si="7"/>
        <v>0</v>
      </c>
      <c r="H19" s="45">
        <f t="shared" si="7"/>
        <v>60400</v>
      </c>
    </row>
    <row r="20" spans="2:8" x14ac:dyDescent="0.25">
      <c r="B20" s="203">
        <v>31</v>
      </c>
      <c r="C20" s="204"/>
      <c r="D20" s="205"/>
      <c r="E20" s="34" t="s">
        <v>16</v>
      </c>
      <c r="F20" s="6">
        <v>5500</v>
      </c>
      <c r="G20" s="6"/>
      <c r="H20" s="50">
        <f t="shared" ref="H20:H22" si="8">+F20+G20</f>
        <v>5500</v>
      </c>
    </row>
    <row r="21" spans="2:8" x14ac:dyDescent="0.25">
      <c r="B21" s="203">
        <v>32</v>
      </c>
      <c r="C21" s="204"/>
      <c r="D21" s="205"/>
      <c r="E21" s="34" t="s">
        <v>28</v>
      </c>
      <c r="F21" s="6">
        <v>54800</v>
      </c>
      <c r="G21" s="6"/>
      <c r="H21" s="50">
        <f t="shared" si="8"/>
        <v>54800</v>
      </c>
    </row>
    <row r="22" spans="2:8" x14ac:dyDescent="0.25">
      <c r="B22" s="203">
        <v>34</v>
      </c>
      <c r="C22" s="204"/>
      <c r="D22" s="205"/>
      <c r="E22" s="34" t="s">
        <v>50</v>
      </c>
      <c r="F22" s="6">
        <v>100</v>
      </c>
      <c r="G22" s="6"/>
      <c r="H22" s="50">
        <f t="shared" si="8"/>
        <v>100</v>
      </c>
    </row>
    <row r="23" spans="2:8" x14ac:dyDescent="0.25">
      <c r="B23" s="130">
        <v>38</v>
      </c>
      <c r="C23" s="131"/>
      <c r="D23" s="132"/>
      <c r="E23" s="128" t="s">
        <v>91</v>
      </c>
      <c r="F23" s="5">
        <v>0</v>
      </c>
      <c r="G23" s="5"/>
      <c r="H23" s="81"/>
    </row>
    <row r="24" spans="2:8" ht="25.5" x14ac:dyDescent="0.25">
      <c r="B24" s="206" t="s">
        <v>63</v>
      </c>
      <c r="C24" s="207"/>
      <c r="D24" s="208"/>
      <c r="E24" s="118" t="s">
        <v>64</v>
      </c>
      <c r="F24" s="121">
        <f t="shared" ref="F24:H24" si="9">+F25</f>
        <v>7900</v>
      </c>
      <c r="G24" s="121">
        <f t="shared" si="9"/>
        <v>-6900</v>
      </c>
      <c r="H24" s="122">
        <f t="shared" si="9"/>
        <v>1000</v>
      </c>
    </row>
    <row r="25" spans="2:8" x14ac:dyDescent="0.25">
      <c r="B25" s="209">
        <v>3</v>
      </c>
      <c r="C25" s="210"/>
      <c r="D25" s="211"/>
      <c r="E25" s="34" t="s">
        <v>15</v>
      </c>
      <c r="F25" s="5">
        <f t="shared" ref="F25:H25" si="10">+F26</f>
        <v>7900</v>
      </c>
      <c r="G25" s="5">
        <f t="shared" si="10"/>
        <v>-6900</v>
      </c>
      <c r="H25" s="45">
        <f t="shared" si="10"/>
        <v>1000</v>
      </c>
    </row>
    <row r="26" spans="2:8" x14ac:dyDescent="0.25">
      <c r="B26" s="203">
        <v>32</v>
      </c>
      <c r="C26" s="204"/>
      <c r="D26" s="205"/>
      <c r="E26" s="34" t="s">
        <v>28</v>
      </c>
      <c r="F26" s="6">
        <v>7900</v>
      </c>
      <c r="G26" s="6">
        <v>-6900</v>
      </c>
      <c r="H26" s="50">
        <f>+F26+G26</f>
        <v>1000</v>
      </c>
    </row>
    <row r="27" spans="2:8" x14ac:dyDescent="0.25">
      <c r="B27" s="206" t="s">
        <v>65</v>
      </c>
      <c r="C27" s="207"/>
      <c r="D27" s="208"/>
      <c r="E27" s="118" t="s">
        <v>66</v>
      </c>
      <c r="F27" s="121">
        <f t="shared" ref="F27:H27" si="11">+F28</f>
        <v>1609600</v>
      </c>
      <c r="G27" s="121">
        <f t="shared" si="11"/>
        <v>69750</v>
      </c>
      <c r="H27" s="122">
        <f t="shared" si="11"/>
        <v>1679350</v>
      </c>
    </row>
    <row r="28" spans="2:8" x14ac:dyDescent="0.25">
      <c r="B28" s="209">
        <v>3</v>
      </c>
      <c r="C28" s="210"/>
      <c r="D28" s="211"/>
      <c r="E28" s="34" t="s">
        <v>15</v>
      </c>
      <c r="F28" s="5">
        <f t="shared" ref="F28:H28" si="12">SUM(F29:F31)</f>
        <v>1609600</v>
      </c>
      <c r="G28" s="5">
        <f t="shared" si="12"/>
        <v>69750</v>
      </c>
      <c r="H28" s="45">
        <f t="shared" si="12"/>
        <v>1679350</v>
      </c>
    </row>
    <row r="29" spans="2:8" x14ac:dyDescent="0.25">
      <c r="B29" s="203">
        <v>31</v>
      </c>
      <c r="C29" s="204"/>
      <c r="D29" s="205"/>
      <c r="E29" s="34" t="s">
        <v>16</v>
      </c>
      <c r="F29" s="6">
        <v>1596900</v>
      </c>
      <c r="G29" s="6">
        <v>68600</v>
      </c>
      <c r="H29" s="50">
        <f t="shared" ref="H29:H31" si="13">+F29+G29</f>
        <v>1665500</v>
      </c>
    </row>
    <row r="30" spans="2:8" x14ac:dyDescent="0.25">
      <c r="B30" s="203">
        <v>32</v>
      </c>
      <c r="C30" s="204"/>
      <c r="D30" s="205"/>
      <c r="E30" s="34" t="s">
        <v>28</v>
      </c>
      <c r="F30" s="6">
        <v>11700</v>
      </c>
      <c r="G30" s="6">
        <v>1150</v>
      </c>
      <c r="H30" s="50">
        <f t="shared" si="13"/>
        <v>12850</v>
      </c>
    </row>
    <row r="31" spans="2:8" x14ac:dyDescent="0.25">
      <c r="B31" s="203">
        <v>34</v>
      </c>
      <c r="C31" s="204"/>
      <c r="D31" s="205"/>
      <c r="E31" s="34" t="s">
        <v>50</v>
      </c>
      <c r="F31" s="6">
        <v>1000</v>
      </c>
      <c r="G31" s="6"/>
      <c r="H31" s="50">
        <f t="shared" si="13"/>
        <v>1000</v>
      </c>
    </row>
    <row r="32" spans="2:8" x14ac:dyDescent="0.25">
      <c r="B32" s="130">
        <v>38</v>
      </c>
      <c r="C32" s="131"/>
      <c r="D32" s="132"/>
      <c r="E32" s="128" t="s">
        <v>91</v>
      </c>
      <c r="F32" s="5">
        <v>0</v>
      </c>
      <c r="G32" s="5"/>
      <c r="H32" s="81"/>
    </row>
    <row r="33" spans="2:8" ht="25.5" x14ac:dyDescent="0.25">
      <c r="B33" s="206" t="s">
        <v>82</v>
      </c>
      <c r="C33" s="207"/>
      <c r="D33" s="208"/>
      <c r="E33" s="118" t="s">
        <v>88</v>
      </c>
      <c r="F33" s="121">
        <f t="shared" ref="F33:H34" si="14">+F34</f>
        <v>10500</v>
      </c>
      <c r="G33" s="121">
        <f t="shared" si="14"/>
        <v>0</v>
      </c>
      <c r="H33" s="122">
        <f t="shared" si="14"/>
        <v>10500</v>
      </c>
    </row>
    <row r="34" spans="2:8" x14ac:dyDescent="0.25">
      <c r="B34" s="209">
        <v>3</v>
      </c>
      <c r="C34" s="210"/>
      <c r="D34" s="211"/>
      <c r="E34" s="34" t="s">
        <v>15</v>
      </c>
      <c r="F34" s="5">
        <f t="shared" si="14"/>
        <v>10500</v>
      </c>
      <c r="G34" s="5">
        <f t="shared" si="14"/>
        <v>0</v>
      </c>
      <c r="H34" s="45">
        <f t="shared" si="14"/>
        <v>10500</v>
      </c>
    </row>
    <row r="35" spans="2:8" x14ac:dyDescent="0.25">
      <c r="B35" s="203">
        <v>32</v>
      </c>
      <c r="C35" s="204"/>
      <c r="D35" s="205"/>
      <c r="E35" s="34" t="s">
        <v>28</v>
      </c>
      <c r="F35" s="5">
        <v>10500</v>
      </c>
      <c r="G35" s="5"/>
      <c r="H35" s="81">
        <f>+F35+G35</f>
        <v>10500</v>
      </c>
    </row>
    <row r="36" spans="2:8" x14ac:dyDescent="0.25">
      <c r="B36" s="206" t="s">
        <v>77</v>
      </c>
      <c r="C36" s="207"/>
      <c r="D36" s="208"/>
      <c r="E36" s="129" t="s">
        <v>78</v>
      </c>
      <c r="F36" s="119">
        <f>F37</f>
        <v>9300</v>
      </c>
      <c r="G36" s="119">
        <f t="shared" ref="G36:H36" si="15">+G37</f>
        <v>0</v>
      </c>
      <c r="H36" s="120">
        <f t="shared" si="15"/>
        <v>9300</v>
      </c>
    </row>
    <row r="37" spans="2:8" x14ac:dyDescent="0.25">
      <c r="B37" s="209">
        <v>3</v>
      </c>
      <c r="C37" s="210"/>
      <c r="D37" s="211"/>
      <c r="E37" s="128" t="s">
        <v>15</v>
      </c>
      <c r="F37" s="5">
        <f>F38</f>
        <v>9300</v>
      </c>
      <c r="G37" s="5">
        <f>G38</f>
        <v>0</v>
      </c>
      <c r="H37" s="81">
        <f>H38</f>
        <v>9300</v>
      </c>
    </row>
    <row r="38" spans="2:8" x14ac:dyDescent="0.25">
      <c r="B38" s="203">
        <v>32</v>
      </c>
      <c r="C38" s="204"/>
      <c r="D38" s="205"/>
      <c r="E38" s="128" t="s">
        <v>28</v>
      </c>
      <c r="F38" s="5">
        <v>9300</v>
      </c>
      <c r="G38" s="5"/>
      <c r="H38" s="81">
        <v>9300</v>
      </c>
    </row>
    <row r="39" spans="2:8" ht="25.5" x14ac:dyDescent="0.25">
      <c r="B39" s="215" t="s">
        <v>67</v>
      </c>
      <c r="C39" s="216"/>
      <c r="D39" s="217"/>
      <c r="E39" s="74" t="s">
        <v>68</v>
      </c>
      <c r="F39" s="75">
        <f t="shared" ref="F39:H39" si="16">+F40+F44+F47</f>
        <v>6900</v>
      </c>
      <c r="G39" s="75">
        <f t="shared" si="16"/>
        <v>0</v>
      </c>
      <c r="H39" s="76">
        <f t="shared" si="16"/>
        <v>6900</v>
      </c>
    </row>
    <row r="40" spans="2:8" ht="15" customHeight="1" x14ac:dyDescent="0.25">
      <c r="B40" s="206" t="s">
        <v>58</v>
      </c>
      <c r="C40" s="207"/>
      <c r="D40" s="208"/>
      <c r="E40" s="118" t="s">
        <v>59</v>
      </c>
      <c r="F40" s="119">
        <f t="shared" ref="F40:H40" si="17">+F41</f>
        <v>6900</v>
      </c>
      <c r="G40" s="119">
        <f t="shared" si="17"/>
        <v>0</v>
      </c>
      <c r="H40" s="120">
        <f t="shared" si="17"/>
        <v>6900</v>
      </c>
    </row>
    <row r="41" spans="2:8" x14ac:dyDescent="0.25">
      <c r="B41" s="209">
        <v>3</v>
      </c>
      <c r="C41" s="210"/>
      <c r="D41" s="211"/>
      <c r="E41" s="34" t="s">
        <v>15</v>
      </c>
      <c r="F41" s="5">
        <f>+F42+F43</f>
        <v>6900</v>
      </c>
      <c r="G41" s="5">
        <f>+G42+G43</f>
        <v>0</v>
      </c>
      <c r="H41" s="45">
        <f>+H42+H43</f>
        <v>6900</v>
      </c>
    </row>
    <row r="42" spans="2:8" x14ac:dyDescent="0.25">
      <c r="B42" s="203">
        <v>32</v>
      </c>
      <c r="C42" s="204"/>
      <c r="D42" s="205"/>
      <c r="E42" s="34" t="s">
        <v>28</v>
      </c>
      <c r="F42" s="6">
        <v>5200</v>
      </c>
      <c r="G42" s="6"/>
      <c r="H42" s="50">
        <f t="shared" ref="H42:H43" si="18">+F42+G42</f>
        <v>5200</v>
      </c>
    </row>
    <row r="43" spans="2:8" ht="25.5" x14ac:dyDescent="0.25">
      <c r="B43" s="203">
        <v>37</v>
      </c>
      <c r="C43" s="204"/>
      <c r="D43" s="205"/>
      <c r="E43" s="34" t="s">
        <v>51</v>
      </c>
      <c r="F43" s="72">
        <v>1700</v>
      </c>
      <c r="G43" s="72"/>
      <c r="H43" s="73">
        <f t="shared" si="18"/>
        <v>1700</v>
      </c>
    </row>
    <row r="44" spans="2:8" ht="15" hidden="1" customHeight="1" x14ac:dyDescent="0.25">
      <c r="B44" s="230" t="s">
        <v>62</v>
      </c>
      <c r="C44" s="231"/>
      <c r="D44" s="232"/>
      <c r="E44" s="34" t="s">
        <v>32</v>
      </c>
      <c r="F44" s="5">
        <f t="shared" ref="F44:H45" si="19">+F45</f>
        <v>0</v>
      </c>
      <c r="G44" s="5">
        <f t="shared" si="19"/>
        <v>0</v>
      </c>
      <c r="H44" s="45">
        <f t="shared" si="19"/>
        <v>0</v>
      </c>
    </row>
    <row r="45" spans="2:8" hidden="1" x14ac:dyDescent="0.25">
      <c r="B45" s="209">
        <v>3</v>
      </c>
      <c r="C45" s="210"/>
      <c r="D45" s="211"/>
      <c r="E45" s="34" t="s">
        <v>15</v>
      </c>
      <c r="F45" s="5">
        <f t="shared" si="19"/>
        <v>0</v>
      </c>
      <c r="G45" s="5">
        <f t="shared" si="19"/>
        <v>0</v>
      </c>
      <c r="H45" s="45">
        <f t="shared" si="19"/>
        <v>0</v>
      </c>
    </row>
    <row r="46" spans="2:8" hidden="1" x14ac:dyDescent="0.25">
      <c r="B46" s="203">
        <v>32</v>
      </c>
      <c r="C46" s="204"/>
      <c r="D46" s="205"/>
      <c r="E46" s="34" t="s">
        <v>28</v>
      </c>
      <c r="F46" s="6">
        <v>0</v>
      </c>
      <c r="G46" s="6">
        <v>0</v>
      </c>
      <c r="H46" s="50">
        <v>0</v>
      </c>
    </row>
    <row r="47" spans="2:8" ht="25.5" hidden="1" x14ac:dyDescent="0.25">
      <c r="B47" s="230" t="s">
        <v>65</v>
      </c>
      <c r="C47" s="231"/>
      <c r="D47" s="232"/>
      <c r="E47" s="34" t="s">
        <v>66</v>
      </c>
      <c r="F47" s="5">
        <f t="shared" ref="F47:H48" si="20">+F48</f>
        <v>0</v>
      </c>
      <c r="G47" s="5">
        <f t="shared" si="20"/>
        <v>0</v>
      </c>
      <c r="H47" s="45">
        <f t="shared" si="20"/>
        <v>0</v>
      </c>
    </row>
    <row r="48" spans="2:8" hidden="1" x14ac:dyDescent="0.25">
      <c r="B48" s="209">
        <v>3</v>
      </c>
      <c r="C48" s="210"/>
      <c r="D48" s="211"/>
      <c r="E48" s="34" t="s">
        <v>15</v>
      </c>
      <c r="F48" s="5">
        <f t="shared" si="20"/>
        <v>0</v>
      </c>
      <c r="G48" s="5">
        <f t="shared" si="20"/>
        <v>0</v>
      </c>
      <c r="H48" s="45">
        <f t="shared" si="20"/>
        <v>0</v>
      </c>
    </row>
    <row r="49" spans="2:8" hidden="1" x14ac:dyDescent="0.25">
      <c r="B49" s="203">
        <v>32</v>
      </c>
      <c r="C49" s="204"/>
      <c r="D49" s="205"/>
      <c r="E49" s="34" t="s">
        <v>28</v>
      </c>
      <c r="F49" s="6">
        <v>0</v>
      </c>
      <c r="G49" s="6">
        <v>0</v>
      </c>
      <c r="H49" s="50">
        <v>0</v>
      </c>
    </row>
    <row r="50" spans="2:8" ht="24" customHeight="1" x14ac:dyDescent="0.25">
      <c r="B50" s="215" t="s">
        <v>69</v>
      </c>
      <c r="C50" s="216"/>
      <c r="D50" s="217"/>
      <c r="E50" s="74" t="s">
        <v>70</v>
      </c>
      <c r="F50" s="79">
        <f t="shared" ref="F50:H51" si="21">+F51</f>
        <v>0</v>
      </c>
      <c r="G50" s="79">
        <f t="shared" si="21"/>
        <v>0</v>
      </c>
      <c r="H50" s="80">
        <f t="shared" si="21"/>
        <v>0</v>
      </c>
    </row>
    <row r="51" spans="2:8" x14ac:dyDescent="0.25">
      <c r="B51" s="206" t="s">
        <v>58</v>
      </c>
      <c r="C51" s="207"/>
      <c r="D51" s="208"/>
      <c r="E51" s="118" t="s">
        <v>59</v>
      </c>
      <c r="F51" s="119">
        <f t="shared" si="21"/>
        <v>0</v>
      </c>
      <c r="G51" s="119">
        <f t="shared" si="21"/>
        <v>0</v>
      </c>
      <c r="H51" s="120">
        <f t="shared" si="21"/>
        <v>0</v>
      </c>
    </row>
    <row r="52" spans="2:8" x14ac:dyDescent="0.25">
      <c r="B52" s="209">
        <v>3</v>
      </c>
      <c r="C52" s="210"/>
      <c r="D52" s="211"/>
      <c r="E52" s="34" t="s">
        <v>15</v>
      </c>
      <c r="F52" s="5">
        <f t="shared" ref="F52:H52" si="22">+F53+F54</f>
        <v>0</v>
      </c>
      <c r="G52" s="5">
        <f t="shared" si="22"/>
        <v>0</v>
      </c>
      <c r="H52" s="45">
        <f t="shared" si="22"/>
        <v>0</v>
      </c>
    </row>
    <row r="53" spans="2:8" x14ac:dyDescent="0.25">
      <c r="B53" s="203">
        <v>31</v>
      </c>
      <c r="C53" s="204"/>
      <c r="D53" s="205"/>
      <c r="E53" s="34" t="s">
        <v>16</v>
      </c>
      <c r="F53" s="6">
        <v>0</v>
      </c>
      <c r="G53" s="6"/>
      <c r="H53" s="50">
        <f t="shared" ref="H53:H54" si="23">+F53+G53</f>
        <v>0</v>
      </c>
    </row>
    <row r="54" spans="2:8" x14ac:dyDescent="0.25">
      <c r="B54" s="203">
        <v>32</v>
      </c>
      <c r="C54" s="204"/>
      <c r="D54" s="205"/>
      <c r="E54" s="34" t="s">
        <v>28</v>
      </c>
      <c r="F54" s="6">
        <v>0</v>
      </c>
      <c r="G54" s="6"/>
      <c r="H54" s="50">
        <f t="shared" si="23"/>
        <v>0</v>
      </c>
    </row>
    <row r="55" spans="2:8" ht="23.25" customHeight="1" x14ac:dyDescent="0.25">
      <c r="B55" s="215" t="s">
        <v>71</v>
      </c>
      <c r="C55" s="216"/>
      <c r="D55" s="217"/>
      <c r="E55" s="74" t="s">
        <v>72</v>
      </c>
      <c r="F55" s="79">
        <f t="shared" ref="F55:H57" si="24">+F56</f>
        <v>64000</v>
      </c>
      <c r="G55" s="79">
        <f t="shared" si="24"/>
        <v>0</v>
      </c>
      <c r="H55" s="80">
        <f t="shared" si="24"/>
        <v>64000</v>
      </c>
    </row>
    <row r="56" spans="2:8" x14ac:dyDescent="0.25">
      <c r="B56" s="206" t="s">
        <v>58</v>
      </c>
      <c r="C56" s="207"/>
      <c r="D56" s="208"/>
      <c r="E56" s="118" t="s">
        <v>59</v>
      </c>
      <c r="F56" s="119">
        <f t="shared" si="24"/>
        <v>64000</v>
      </c>
      <c r="G56" s="119">
        <f t="shared" si="24"/>
        <v>0</v>
      </c>
      <c r="H56" s="120">
        <f t="shared" si="24"/>
        <v>64000</v>
      </c>
    </row>
    <row r="57" spans="2:8" x14ac:dyDescent="0.25">
      <c r="B57" s="209">
        <v>4</v>
      </c>
      <c r="C57" s="210"/>
      <c r="D57" s="211"/>
      <c r="E57" s="34" t="s">
        <v>17</v>
      </c>
      <c r="F57" s="5">
        <f t="shared" si="24"/>
        <v>64000</v>
      </c>
      <c r="G57" s="5">
        <f t="shared" si="24"/>
        <v>0</v>
      </c>
      <c r="H57" s="45">
        <f t="shared" si="24"/>
        <v>64000</v>
      </c>
    </row>
    <row r="58" spans="2:8" ht="25.5" x14ac:dyDescent="0.25">
      <c r="B58" s="203">
        <v>42</v>
      </c>
      <c r="C58" s="204"/>
      <c r="D58" s="205"/>
      <c r="E58" s="34" t="s">
        <v>42</v>
      </c>
      <c r="F58" s="6">
        <v>64000</v>
      </c>
      <c r="G58" s="6"/>
      <c r="H58" s="50">
        <f>+F58+G58</f>
        <v>64000</v>
      </c>
    </row>
    <row r="59" spans="2:8" ht="25.5" x14ac:dyDescent="0.25">
      <c r="B59" s="215" t="s">
        <v>73</v>
      </c>
      <c r="C59" s="216"/>
      <c r="D59" s="217"/>
      <c r="E59" s="74" t="s">
        <v>74</v>
      </c>
      <c r="F59" s="75">
        <f t="shared" ref="F59:H60" si="25">+F60</f>
        <v>2100</v>
      </c>
      <c r="G59" s="75">
        <f t="shared" si="25"/>
        <v>0</v>
      </c>
      <c r="H59" s="76">
        <f t="shared" si="25"/>
        <v>2100</v>
      </c>
    </row>
    <row r="60" spans="2:8" ht="15" customHeight="1" x14ac:dyDescent="0.25">
      <c r="B60" s="206" t="s">
        <v>58</v>
      </c>
      <c r="C60" s="207"/>
      <c r="D60" s="208"/>
      <c r="E60" s="118" t="s">
        <v>59</v>
      </c>
      <c r="F60" s="119">
        <f t="shared" si="25"/>
        <v>2100</v>
      </c>
      <c r="G60" s="119">
        <f t="shared" si="25"/>
        <v>0</v>
      </c>
      <c r="H60" s="120">
        <f t="shared" si="25"/>
        <v>2100</v>
      </c>
    </row>
    <row r="61" spans="2:8" ht="15" customHeight="1" x14ac:dyDescent="0.25">
      <c r="B61" s="209">
        <v>3</v>
      </c>
      <c r="C61" s="210"/>
      <c r="D61" s="211"/>
      <c r="E61" s="34" t="s">
        <v>15</v>
      </c>
      <c r="F61" s="5">
        <f t="shared" ref="F61:H61" si="26">+F62+F63</f>
        <v>2100</v>
      </c>
      <c r="G61" s="5">
        <f t="shared" si="26"/>
        <v>0</v>
      </c>
      <c r="H61" s="45">
        <f t="shared" si="26"/>
        <v>2100</v>
      </c>
    </row>
    <row r="62" spans="2:8" x14ac:dyDescent="0.25">
      <c r="B62" s="203">
        <v>31</v>
      </c>
      <c r="C62" s="204"/>
      <c r="D62" s="205"/>
      <c r="E62" s="34" t="s">
        <v>16</v>
      </c>
      <c r="F62" s="6">
        <v>1400</v>
      </c>
      <c r="G62" s="6"/>
      <c r="H62" s="50">
        <f t="shared" ref="H62:H63" si="27">+F62+G62</f>
        <v>1400</v>
      </c>
    </row>
    <row r="63" spans="2:8" x14ac:dyDescent="0.25">
      <c r="B63" s="203">
        <v>32</v>
      </c>
      <c r="C63" s="204"/>
      <c r="D63" s="205"/>
      <c r="E63" s="34" t="s">
        <v>28</v>
      </c>
      <c r="F63" s="6">
        <v>700</v>
      </c>
      <c r="G63" s="6"/>
      <c r="H63" s="50">
        <f t="shared" si="27"/>
        <v>700</v>
      </c>
    </row>
    <row r="64" spans="2:8" ht="38.25" x14ac:dyDescent="0.25">
      <c r="B64" s="215" t="s">
        <v>75</v>
      </c>
      <c r="C64" s="216"/>
      <c r="D64" s="217"/>
      <c r="E64" s="74" t="s">
        <v>76</v>
      </c>
      <c r="F64" s="75">
        <f t="shared" ref="F64:H64" si="28">+F65+F70+F73+F76+F79</f>
        <v>32200</v>
      </c>
      <c r="G64" s="75">
        <f t="shared" si="28"/>
        <v>2100</v>
      </c>
      <c r="H64" s="76">
        <f t="shared" si="28"/>
        <v>34300</v>
      </c>
    </row>
    <row r="65" spans="2:8" x14ac:dyDescent="0.25">
      <c r="B65" s="206" t="s">
        <v>58</v>
      </c>
      <c r="C65" s="207"/>
      <c r="D65" s="208"/>
      <c r="E65" s="118" t="s">
        <v>59</v>
      </c>
      <c r="F65" s="119">
        <f t="shared" ref="F65:H65" si="29">+F66+F68</f>
        <v>16700</v>
      </c>
      <c r="G65" s="119">
        <f t="shared" si="29"/>
        <v>0</v>
      </c>
      <c r="H65" s="120">
        <f t="shared" si="29"/>
        <v>16700</v>
      </c>
    </row>
    <row r="66" spans="2:8" x14ac:dyDescent="0.25">
      <c r="B66" s="209">
        <v>3</v>
      </c>
      <c r="C66" s="210"/>
      <c r="D66" s="211"/>
      <c r="E66" s="34" t="s">
        <v>15</v>
      </c>
      <c r="F66" s="5">
        <f t="shared" ref="F66:H66" si="30">+F67</f>
        <v>14100</v>
      </c>
      <c r="G66" s="5">
        <f t="shared" si="30"/>
        <v>0</v>
      </c>
      <c r="H66" s="45">
        <f t="shared" si="30"/>
        <v>14100</v>
      </c>
    </row>
    <row r="67" spans="2:8" x14ac:dyDescent="0.25">
      <c r="B67" s="203">
        <v>32</v>
      </c>
      <c r="C67" s="204"/>
      <c r="D67" s="205"/>
      <c r="E67" s="34" t="s">
        <v>28</v>
      </c>
      <c r="F67" s="6">
        <v>14100</v>
      </c>
      <c r="G67" s="6"/>
      <c r="H67" s="50">
        <f>+F67+G67</f>
        <v>14100</v>
      </c>
    </row>
    <row r="68" spans="2:8" x14ac:dyDescent="0.25">
      <c r="B68" s="209">
        <v>4</v>
      </c>
      <c r="C68" s="210"/>
      <c r="D68" s="211"/>
      <c r="E68" s="34" t="s">
        <v>17</v>
      </c>
      <c r="F68" s="5">
        <f t="shared" ref="F68:H68" si="31">+F69</f>
        <v>2600</v>
      </c>
      <c r="G68" s="5">
        <f t="shared" si="31"/>
        <v>0</v>
      </c>
      <c r="H68" s="45">
        <f t="shared" si="31"/>
        <v>2600</v>
      </c>
    </row>
    <row r="69" spans="2:8" ht="25.5" x14ac:dyDescent="0.25">
      <c r="B69" s="203">
        <v>42</v>
      </c>
      <c r="C69" s="204"/>
      <c r="D69" s="205"/>
      <c r="E69" s="34" t="s">
        <v>42</v>
      </c>
      <c r="F69" s="6">
        <v>2600</v>
      </c>
      <c r="G69" s="6"/>
      <c r="H69" s="50">
        <f>+F69+G69</f>
        <v>2600</v>
      </c>
    </row>
    <row r="70" spans="2:8" ht="25.5" x14ac:dyDescent="0.25">
      <c r="B70" s="206" t="s">
        <v>60</v>
      </c>
      <c r="C70" s="207"/>
      <c r="D70" s="208"/>
      <c r="E70" s="118" t="s">
        <v>61</v>
      </c>
      <c r="F70" s="119">
        <f t="shared" ref="F70:H71" si="32">+F71</f>
        <v>4500</v>
      </c>
      <c r="G70" s="119">
        <f t="shared" si="32"/>
        <v>0</v>
      </c>
      <c r="H70" s="120">
        <f t="shared" si="32"/>
        <v>4500</v>
      </c>
    </row>
    <row r="71" spans="2:8" x14ac:dyDescent="0.25">
      <c r="B71" s="209">
        <v>4</v>
      </c>
      <c r="C71" s="210"/>
      <c r="D71" s="211"/>
      <c r="E71" s="34" t="s">
        <v>17</v>
      </c>
      <c r="F71" s="5">
        <f t="shared" si="32"/>
        <v>4500</v>
      </c>
      <c r="G71" s="5">
        <f t="shared" si="32"/>
        <v>0</v>
      </c>
      <c r="H71" s="45">
        <f t="shared" si="32"/>
        <v>4500</v>
      </c>
    </row>
    <row r="72" spans="2:8" ht="25.5" x14ac:dyDescent="0.25">
      <c r="B72" s="203">
        <v>42</v>
      </c>
      <c r="C72" s="204"/>
      <c r="D72" s="205"/>
      <c r="E72" s="34" t="s">
        <v>42</v>
      </c>
      <c r="F72" s="6">
        <v>4500</v>
      </c>
      <c r="G72" s="6">
        <v>0</v>
      </c>
      <c r="H72" s="50">
        <f>+F72+G72</f>
        <v>4500</v>
      </c>
    </row>
    <row r="73" spans="2:8" ht="15" customHeight="1" x14ac:dyDescent="0.25">
      <c r="B73" s="206" t="s">
        <v>62</v>
      </c>
      <c r="C73" s="207"/>
      <c r="D73" s="208"/>
      <c r="E73" s="118" t="s">
        <v>94</v>
      </c>
      <c r="F73" s="119">
        <f t="shared" ref="F73:H74" si="33">+F74</f>
        <v>8400</v>
      </c>
      <c r="G73" s="119">
        <f t="shared" si="33"/>
        <v>0</v>
      </c>
      <c r="H73" s="120">
        <f t="shared" si="33"/>
        <v>8400</v>
      </c>
    </row>
    <row r="74" spans="2:8" x14ac:dyDescent="0.25">
      <c r="B74" s="209">
        <v>4</v>
      </c>
      <c r="C74" s="210"/>
      <c r="D74" s="211"/>
      <c r="E74" s="34" t="s">
        <v>17</v>
      </c>
      <c r="F74" s="5">
        <f t="shared" si="33"/>
        <v>8400</v>
      </c>
      <c r="G74" s="5">
        <f t="shared" si="33"/>
        <v>0</v>
      </c>
      <c r="H74" s="45">
        <f t="shared" si="33"/>
        <v>8400</v>
      </c>
    </row>
    <row r="75" spans="2:8" ht="25.5" x14ac:dyDescent="0.25">
      <c r="B75" s="203">
        <v>42</v>
      </c>
      <c r="C75" s="204"/>
      <c r="D75" s="205"/>
      <c r="E75" s="34" t="s">
        <v>42</v>
      </c>
      <c r="F75" s="6">
        <v>8400</v>
      </c>
      <c r="G75" s="6"/>
      <c r="H75" s="50">
        <f>+F75+G75</f>
        <v>8400</v>
      </c>
    </row>
    <row r="76" spans="2:8" x14ac:dyDescent="0.25">
      <c r="B76" s="206" t="s">
        <v>65</v>
      </c>
      <c r="C76" s="207"/>
      <c r="D76" s="208"/>
      <c r="E76" s="118" t="s">
        <v>66</v>
      </c>
      <c r="F76" s="119">
        <f t="shared" ref="F76:H77" si="34">+F77</f>
        <v>1200</v>
      </c>
      <c r="G76" s="119">
        <f t="shared" si="34"/>
        <v>0</v>
      </c>
      <c r="H76" s="120">
        <f t="shared" si="34"/>
        <v>1200</v>
      </c>
    </row>
    <row r="77" spans="2:8" x14ac:dyDescent="0.25">
      <c r="B77" s="209">
        <v>4</v>
      </c>
      <c r="C77" s="210"/>
      <c r="D77" s="211"/>
      <c r="E77" s="34" t="s">
        <v>17</v>
      </c>
      <c r="F77" s="5">
        <f t="shared" si="34"/>
        <v>1200</v>
      </c>
      <c r="G77" s="5">
        <f t="shared" si="34"/>
        <v>0</v>
      </c>
      <c r="H77" s="45">
        <f t="shared" si="34"/>
        <v>1200</v>
      </c>
    </row>
    <row r="78" spans="2:8" ht="25.5" x14ac:dyDescent="0.25">
      <c r="B78" s="203">
        <v>42</v>
      </c>
      <c r="C78" s="204"/>
      <c r="D78" s="205"/>
      <c r="E78" s="34" t="s">
        <v>42</v>
      </c>
      <c r="F78" s="6">
        <v>1200</v>
      </c>
      <c r="G78" s="6"/>
      <c r="H78" s="50">
        <f>+F78+G78</f>
        <v>1200</v>
      </c>
    </row>
    <row r="79" spans="2:8" ht="15" customHeight="1" x14ac:dyDescent="0.25">
      <c r="B79" s="206" t="s">
        <v>77</v>
      </c>
      <c r="C79" s="207"/>
      <c r="D79" s="208"/>
      <c r="E79" s="118" t="s">
        <v>78</v>
      </c>
      <c r="F79" s="119">
        <f t="shared" ref="F79:H80" si="35">+F80</f>
        <v>1400</v>
      </c>
      <c r="G79" s="119">
        <f t="shared" si="35"/>
        <v>2100</v>
      </c>
      <c r="H79" s="120">
        <f t="shared" si="35"/>
        <v>3500</v>
      </c>
    </row>
    <row r="80" spans="2:8" x14ac:dyDescent="0.25">
      <c r="B80" s="209">
        <v>4</v>
      </c>
      <c r="C80" s="210"/>
      <c r="D80" s="211"/>
      <c r="E80" s="34" t="s">
        <v>17</v>
      </c>
      <c r="F80" s="5">
        <f t="shared" si="35"/>
        <v>1400</v>
      </c>
      <c r="G80" s="5">
        <f t="shared" si="35"/>
        <v>2100</v>
      </c>
      <c r="H80" s="45">
        <f t="shared" si="35"/>
        <v>3500</v>
      </c>
    </row>
    <row r="81" spans="2:8" ht="25.5" x14ac:dyDescent="0.25">
      <c r="B81" s="203">
        <v>42</v>
      </c>
      <c r="C81" s="204"/>
      <c r="D81" s="205"/>
      <c r="E81" s="34" t="s">
        <v>42</v>
      </c>
      <c r="F81" s="6">
        <v>1400</v>
      </c>
      <c r="G81" s="6">
        <v>2100</v>
      </c>
      <c r="H81" s="50">
        <f>+F81+G81</f>
        <v>3500</v>
      </c>
    </row>
    <row r="82" spans="2:8" ht="25.5" hidden="1" x14ac:dyDescent="0.25">
      <c r="B82" s="215" t="s">
        <v>79</v>
      </c>
      <c r="C82" s="216"/>
      <c r="D82" s="217"/>
      <c r="E82" s="74" t="s">
        <v>80</v>
      </c>
      <c r="F82" s="75">
        <f t="shared" ref="F82:H84" si="36">+F83</f>
        <v>0</v>
      </c>
      <c r="G82" s="75">
        <f t="shared" si="36"/>
        <v>0</v>
      </c>
      <c r="H82" s="76">
        <f t="shared" si="36"/>
        <v>0</v>
      </c>
    </row>
    <row r="83" spans="2:8" ht="25.5" hidden="1" x14ac:dyDescent="0.25">
      <c r="B83" s="230" t="s">
        <v>82</v>
      </c>
      <c r="C83" s="231"/>
      <c r="D83" s="232"/>
      <c r="E83" s="34" t="s">
        <v>81</v>
      </c>
      <c r="F83" s="5">
        <f t="shared" si="36"/>
        <v>0</v>
      </c>
      <c r="G83" s="5">
        <f t="shared" si="36"/>
        <v>0</v>
      </c>
      <c r="H83" s="45">
        <f t="shared" si="36"/>
        <v>0</v>
      </c>
    </row>
    <row r="84" spans="2:8" hidden="1" x14ac:dyDescent="0.25">
      <c r="B84" s="209">
        <v>3</v>
      </c>
      <c r="C84" s="210"/>
      <c r="D84" s="211"/>
      <c r="E84" s="34" t="s">
        <v>15</v>
      </c>
      <c r="F84" s="5">
        <f t="shared" si="36"/>
        <v>0</v>
      </c>
      <c r="G84" s="5">
        <f t="shared" si="36"/>
        <v>0</v>
      </c>
      <c r="H84" s="45">
        <f t="shared" si="36"/>
        <v>0</v>
      </c>
    </row>
    <row r="85" spans="2:8" hidden="1" x14ac:dyDescent="0.25">
      <c r="B85" s="203">
        <v>32</v>
      </c>
      <c r="C85" s="204"/>
      <c r="D85" s="205"/>
      <c r="E85" s="34" t="s">
        <v>28</v>
      </c>
      <c r="F85" s="6">
        <v>0</v>
      </c>
      <c r="G85" s="6">
        <v>0</v>
      </c>
      <c r="H85" s="50">
        <v>0</v>
      </c>
    </row>
    <row r="86" spans="2:8" ht="25.5" x14ac:dyDescent="0.25">
      <c r="B86" s="215" t="s">
        <v>79</v>
      </c>
      <c r="C86" s="216"/>
      <c r="D86" s="217"/>
      <c r="E86" s="133" t="s">
        <v>80</v>
      </c>
      <c r="F86" s="75">
        <f t="shared" ref="F86:H88" si="37">+F87</f>
        <v>3700</v>
      </c>
      <c r="G86" s="75">
        <f t="shared" si="37"/>
        <v>0</v>
      </c>
      <c r="H86" s="76">
        <f t="shared" si="37"/>
        <v>3700</v>
      </c>
    </row>
    <row r="87" spans="2:8" ht="25.5" x14ac:dyDescent="0.25">
      <c r="B87" s="206" t="s">
        <v>121</v>
      </c>
      <c r="C87" s="207"/>
      <c r="D87" s="208"/>
      <c r="E87" s="129" t="s">
        <v>81</v>
      </c>
      <c r="F87" s="119">
        <f t="shared" si="37"/>
        <v>3700</v>
      </c>
      <c r="G87" s="119">
        <f t="shared" si="37"/>
        <v>0</v>
      </c>
      <c r="H87" s="120">
        <f t="shared" si="37"/>
        <v>3700</v>
      </c>
    </row>
    <row r="88" spans="2:8" x14ac:dyDescent="0.25">
      <c r="B88" s="209">
        <v>3</v>
      </c>
      <c r="C88" s="210"/>
      <c r="D88" s="211"/>
      <c r="E88" s="128" t="s">
        <v>15</v>
      </c>
      <c r="F88" s="5">
        <f t="shared" si="37"/>
        <v>3700</v>
      </c>
      <c r="G88" s="5">
        <f t="shared" si="37"/>
        <v>0</v>
      </c>
      <c r="H88" s="45">
        <f t="shared" si="37"/>
        <v>3700</v>
      </c>
    </row>
    <row r="89" spans="2:8" x14ac:dyDescent="0.25">
      <c r="B89" s="203">
        <v>32</v>
      </c>
      <c r="C89" s="204"/>
      <c r="D89" s="205"/>
      <c r="E89" s="128" t="s">
        <v>28</v>
      </c>
      <c r="F89" s="6">
        <v>3700</v>
      </c>
      <c r="G89" s="6"/>
      <c r="H89" s="50">
        <f>+F89+G89</f>
        <v>3700</v>
      </c>
    </row>
    <row r="90" spans="2:8" ht="51" customHeight="1" x14ac:dyDescent="0.25">
      <c r="B90" s="215" t="s">
        <v>83</v>
      </c>
      <c r="C90" s="216"/>
      <c r="D90" s="217"/>
      <c r="E90" s="74" t="s">
        <v>84</v>
      </c>
      <c r="F90" s="75">
        <f t="shared" ref="F90:H96" si="38">+F91</f>
        <v>1200</v>
      </c>
      <c r="G90" s="75">
        <f t="shared" si="38"/>
        <v>0</v>
      </c>
      <c r="H90" s="76">
        <f t="shared" si="38"/>
        <v>1200</v>
      </c>
    </row>
    <row r="91" spans="2:8" ht="15" customHeight="1" x14ac:dyDescent="0.25">
      <c r="B91" s="206" t="s">
        <v>58</v>
      </c>
      <c r="C91" s="207"/>
      <c r="D91" s="208"/>
      <c r="E91" s="118" t="s">
        <v>59</v>
      </c>
      <c r="F91" s="119">
        <f t="shared" si="38"/>
        <v>1200</v>
      </c>
      <c r="G91" s="119">
        <f t="shared" si="38"/>
        <v>0</v>
      </c>
      <c r="H91" s="120">
        <f t="shared" si="38"/>
        <v>1200</v>
      </c>
    </row>
    <row r="92" spans="2:8" x14ac:dyDescent="0.25">
      <c r="B92" s="209">
        <v>3</v>
      </c>
      <c r="C92" s="210"/>
      <c r="D92" s="211"/>
      <c r="E92" s="34" t="s">
        <v>15</v>
      </c>
      <c r="F92" s="5">
        <f t="shared" si="38"/>
        <v>1200</v>
      </c>
      <c r="G92" s="5">
        <f t="shared" si="38"/>
        <v>0</v>
      </c>
      <c r="H92" s="45">
        <f t="shared" si="38"/>
        <v>1200</v>
      </c>
    </row>
    <row r="93" spans="2:8" x14ac:dyDescent="0.25">
      <c r="B93" s="203">
        <v>32</v>
      </c>
      <c r="C93" s="204"/>
      <c r="D93" s="205"/>
      <c r="E93" s="111" t="s">
        <v>28</v>
      </c>
      <c r="F93" s="6">
        <v>1200</v>
      </c>
      <c r="G93" s="6"/>
      <c r="H93" s="50">
        <f>+F93+G93</f>
        <v>1200</v>
      </c>
    </row>
    <row r="94" spans="2:8" ht="25.5" x14ac:dyDescent="0.25">
      <c r="B94" s="236" t="s">
        <v>92</v>
      </c>
      <c r="C94" s="237"/>
      <c r="D94" s="238"/>
      <c r="E94" s="123" t="s">
        <v>93</v>
      </c>
      <c r="F94" s="124">
        <f>+F95+F98</f>
        <v>1800</v>
      </c>
      <c r="G94" s="124">
        <f t="shared" ref="G94:H94" si="39">+G95+G98</f>
        <v>0</v>
      </c>
      <c r="H94" s="125">
        <f t="shared" si="39"/>
        <v>1800</v>
      </c>
    </row>
    <row r="95" spans="2:8" x14ac:dyDescent="0.25">
      <c r="B95" s="206" t="s">
        <v>58</v>
      </c>
      <c r="C95" s="207"/>
      <c r="D95" s="208"/>
      <c r="E95" s="118" t="s">
        <v>59</v>
      </c>
      <c r="F95" s="119">
        <f t="shared" si="38"/>
        <v>400</v>
      </c>
      <c r="G95" s="119">
        <f t="shared" si="38"/>
        <v>0</v>
      </c>
      <c r="H95" s="120">
        <f t="shared" si="38"/>
        <v>400</v>
      </c>
    </row>
    <row r="96" spans="2:8" x14ac:dyDescent="0.25">
      <c r="B96" s="209">
        <v>3</v>
      </c>
      <c r="C96" s="210"/>
      <c r="D96" s="211"/>
      <c r="E96" s="111" t="s">
        <v>15</v>
      </c>
      <c r="F96" s="5">
        <f t="shared" si="38"/>
        <v>400</v>
      </c>
      <c r="G96" s="5">
        <f t="shared" si="38"/>
        <v>0</v>
      </c>
      <c r="H96" s="45">
        <f t="shared" si="38"/>
        <v>400</v>
      </c>
    </row>
    <row r="97" spans="2:8" x14ac:dyDescent="0.25">
      <c r="B97" s="203">
        <v>38</v>
      </c>
      <c r="C97" s="204"/>
      <c r="D97" s="205"/>
      <c r="E97" s="111" t="s">
        <v>91</v>
      </c>
      <c r="F97" s="6">
        <v>400</v>
      </c>
      <c r="G97" s="6">
        <v>0</v>
      </c>
      <c r="H97" s="50">
        <f>+F97+G97</f>
        <v>400</v>
      </c>
    </row>
    <row r="98" spans="2:8" x14ac:dyDescent="0.25">
      <c r="B98" s="206" t="s">
        <v>65</v>
      </c>
      <c r="C98" s="207"/>
      <c r="D98" s="208"/>
      <c r="E98" s="118" t="s">
        <v>66</v>
      </c>
      <c r="F98" s="121">
        <f t="shared" ref="F98:H99" si="40">+F99</f>
        <v>1400</v>
      </c>
      <c r="G98" s="121">
        <f t="shared" si="40"/>
        <v>0</v>
      </c>
      <c r="H98" s="122">
        <f t="shared" si="40"/>
        <v>1400</v>
      </c>
    </row>
    <row r="99" spans="2:8" x14ac:dyDescent="0.25">
      <c r="B99" s="209">
        <v>3</v>
      </c>
      <c r="C99" s="210"/>
      <c r="D99" s="211"/>
      <c r="E99" s="111" t="s">
        <v>15</v>
      </c>
      <c r="F99" s="5">
        <f t="shared" si="40"/>
        <v>1400</v>
      </c>
      <c r="G99" s="5">
        <f t="shared" si="40"/>
        <v>0</v>
      </c>
      <c r="H99" s="45">
        <f t="shared" si="40"/>
        <v>1400</v>
      </c>
    </row>
    <row r="100" spans="2:8" ht="15.75" thickBot="1" x14ac:dyDescent="0.3">
      <c r="B100" s="233">
        <v>38</v>
      </c>
      <c r="C100" s="234"/>
      <c r="D100" s="235"/>
      <c r="E100" s="59" t="s">
        <v>91</v>
      </c>
      <c r="F100" s="56">
        <v>1400</v>
      </c>
      <c r="G100" s="56">
        <v>0</v>
      </c>
      <c r="H100" s="60">
        <f>+F100+G100</f>
        <v>1400</v>
      </c>
    </row>
  </sheetData>
  <mergeCells count="96">
    <mergeCell ref="B86:D86"/>
    <mergeCell ref="B87:D87"/>
    <mergeCell ref="B88:D88"/>
    <mergeCell ref="B89:D89"/>
    <mergeCell ref="B99:D99"/>
    <mergeCell ref="B90:D90"/>
    <mergeCell ref="B91:D91"/>
    <mergeCell ref="B92:D92"/>
    <mergeCell ref="B93:D93"/>
    <mergeCell ref="B100:D100"/>
    <mergeCell ref="B94:D94"/>
    <mergeCell ref="B95:D95"/>
    <mergeCell ref="B96:D96"/>
    <mergeCell ref="B97:D97"/>
    <mergeCell ref="B98:D98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0:D60"/>
    <mergeCell ref="B62:D62"/>
    <mergeCell ref="B63:D63"/>
    <mergeCell ref="B64:D64"/>
    <mergeCell ref="B65:D65"/>
    <mergeCell ref="B61:D61"/>
    <mergeCell ref="B55:D55"/>
    <mergeCell ref="B56:D56"/>
    <mergeCell ref="B57:D57"/>
    <mergeCell ref="B58:D58"/>
    <mergeCell ref="B59:D59"/>
    <mergeCell ref="B51:D51"/>
    <mergeCell ref="B52:D52"/>
    <mergeCell ref="B53:D53"/>
    <mergeCell ref="B54:D54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1:D31"/>
    <mergeCell ref="B39:D39"/>
    <mergeCell ref="B40:D40"/>
    <mergeCell ref="B26:D26"/>
    <mergeCell ref="B27:D27"/>
    <mergeCell ref="B28:D28"/>
    <mergeCell ref="B29:D29"/>
    <mergeCell ref="B30:D30"/>
    <mergeCell ref="B33:D33"/>
    <mergeCell ref="B34:D34"/>
    <mergeCell ref="B35:D35"/>
    <mergeCell ref="B36:D36"/>
    <mergeCell ref="B37:D37"/>
    <mergeCell ref="B38:D38"/>
    <mergeCell ref="B9:D9"/>
    <mergeCell ref="B10:D10"/>
    <mergeCell ref="B1:H1"/>
    <mergeCell ref="B3:H3"/>
    <mergeCell ref="B5:D5"/>
    <mergeCell ref="B6:D6"/>
    <mergeCell ref="B7:D7"/>
    <mergeCell ref="B8:D8"/>
    <mergeCell ref="B11:D11"/>
    <mergeCell ref="B12:D12"/>
    <mergeCell ref="B13:D13"/>
    <mergeCell ref="B14:D14"/>
    <mergeCell ref="B15:D15"/>
    <mergeCell ref="B21:D21"/>
    <mergeCell ref="B22:D22"/>
    <mergeCell ref="B24:D24"/>
    <mergeCell ref="B25:D25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scale="77" fitToHeight="0" orientation="portrait" r:id="rId1"/>
  <ignoredErrors>
    <ignoredError sqref="H97 H81 H78 H75 H72 H68:H69 H67 H58 H26 H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 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2024-10-23T16:15:35Z</cp:lastPrinted>
  <dcterms:created xsi:type="dcterms:W3CDTF">2022-08-12T12:51:27Z</dcterms:created>
  <dcterms:modified xsi:type="dcterms:W3CDTF">2024-10-23T16:19:40Z</dcterms:modified>
</cp:coreProperties>
</file>