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Marina\Financijski izvještaji\FI_2024\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5480" windowHeight="747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G309" i="9"/>
  <c r="F309" i="9"/>
  <c r="B309" i="9"/>
  <c r="F308" i="9"/>
  <c r="H307" i="9"/>
  <c r="G307" i="9"/>
  <c r="E307" i="9" s="1"/>
  <c r="F307" i="9"/>
  <c r="H306" i="9"/>
  <c r="G306" i="9"/>
  <c r="E306" i="9" s="1"/>
  <c r="F306" i="9"/>
  <c r="B306" i="9"/>
  <c r="H305" i="9"/>
  <c r="G305" i="9"/>
  <c r="F305" i="9"/>
  <c r="E305" i="9"/>
  <c r="B305" i="9" s="1"/>
  <c r="H304" i="9"/>
  <c r="G304" i="9"/>
  <c r="F304" i="9"/>
  <c r="E304" i="9"/>
  <c r="H303" i="9"/>
  <c r="G303" i="9"/>
  <c r="E303" i="9" s="1"/>
  <c r="F303" i="9"/>
  <c r="H302" i="9"/>
  <c r="G302" i="9"/>
  <c r="E302" i="9" s="1"/>
  <c r="F302" i="9"/>
  <c r="B302" i="9"/>
  <c r="H301" i="9"/>
  <c r="G301" i="9"/>
  <c r="F301" i="9"/>
  <c r="E301" i="9"/>
  <c r="B301" i="9" s="1"/>
  <c r="H300" i="9"/>
  <c r="G300" i="9"/>
  <c r="F300" i="9"/>
  <c r="E300" i="9"/>
  <c r="H299" i="9"/>
  <c r="G299" i="9"/>
  <c r="E299" i="9" s="1"/>
  <c r="F299" i="9"/>
  <c r="H298" i="9"/>
  <c r="G298" i="9"/>
  <c r="E298" i="9" s="1"/>
  <c r="F298" i="9"/>
  <c r="B298" i="9"/>
  <c r="H297" i="9"/>
  <c r="G297" i="9"/>
  <c r="F297" i="9"/>
  <c r="E297" i="9"/>
  <c r="B297" i="9" s="1"/>
  <c r="H296" i="9"/>
  <c r="G296" i="9"/>
  <c r="F296" i="9"/>
  <c r="E296" i="9"/>
  <c r="H295" i="9"/>
  <c r="G295" i="9"/>
  <c r="E295" i="9" s="1"/>
  <c r="B295" i="9" s="1"/>
  <c r="F295" i="9"/>
  <c r="H294" i="9"/>
  <c r="G294" i="9"/>
  <c r="E294" i="9" s="1"/>
  <c r="F294" i="9"/>
  <c r="B294" i="9"/>
  <c r="H293" i="9"/>
  <c r="E293" i="9" s="1"/>
  <c r="B293" i="9" s="1"/>
  <c r="G293" i="9"/>
  <c r="F293" i="9"/>
  <c r="H292" i="9"/>
  <c r="G292" i="9"/>
  <c r="F292" i="9"/>
  <c r="E292" i="9"/>
  <c r="F291" i="9"/>
  <c r="H290" i="9"/>
  <c r="F290" i="9"/>
  <c r="H289" i="9"/>
  <c r="E289" i="9" s="1"/>
  <c r="B289" i="9" s="1"/>
  <c r="G289" i="9"/>
  <c r="F289" i="9"/>
  <c r="H288" i="9"/>
  <c r="E288" i="9" s="1"/>
  <c r="B288" i="9" s="1"/>
  <c r="G288" i="9"/>
  <c r="F288" i="9"/>
  <c r="H287" i="9"/>
  <c r="G287" i="9"/>
  <c r="E287" i="9" s="1"/>
  <c r="F287" i="9"/>
  <c r="H286" i="9"/>
  <c r="G286" i="9"/>
  <c r="F286" i="9"/>
  <c r="F285" i="9"/>
  <c r="H284" i="9"/>
  <c r="E284" i="9" s="1"/>
  <c r="G284" i="9"/>
  <c r="F284" i="9"/>
  <c r="B284" i="9"/>
  <c r="H283" i="9"/>
  <c r="G283" i="9"/>
  <c r="F283" i="9"/>
  <c r="E283" i="9"/>
  <c r="B283" i="9" s="1"/>
  <c r="H282" i="9"/>
  <c r="G282" i="9"/>
  <c r="E282" i="9" s="1"/>
  <c r="F282" i="9"/>
  <c r="G281" i="9"/>
  <c r="E281" i="9" s="1"/>
  <c r="B281" i="9" s="1"/>
  <c r="F281" i="9"/>
  <c r="F280" i="9"/>
  <c r="F279" i="9"/>
  <c r="F278" i="9"/>
  <c r="F276" i="9"/>
  <c r="L275" i="9"/>
  <c r="F275" i="9" s="1"/>
  <c r="H275" i="9"/>
  <c r="F274" i="9"/>
  <c r="I273" i="9"/>
  <c r="H273" i="9"/>
  <c r="F273" i="9"/>
  <c r="E273" i="9"/>
  <c r="B273" i="9" s="1"/>
  <c r="E272" i="9"/>
  <c r="M271" i="9"/>
  <c r="L271" i="9"/>
  <c r="E271" i="9"/>
  <c r="M270" i="9"/>
  <c r="F270" i="9" s="1"/>
  <c r="B270" i="9" s="1"/>
  <c r="L270" i="9"/>
  <c r="E270" i="9"/>
  <c r="M269" i="9"/>
  <c r="L269" i="9"/>
  <c r="F269" i="9"/>
  <c r="E269" i="9"/>
  <c r="B269" i="9" s="1"/>
  <c r="M268" i="9"/>
  <c r="L268" i="9"/>
  <c r="F268" i="9" s="1"/>
  <c r="B268" i="9" s="1"/>
  <c r="E268" i="9"/>
  <c r="M267" i="9"/>
  <c r="L267" i="9"/>
  <c r="F267" i="9" s="1"/>
  <c r="B267" i="9" s="1"/>
  <c r="E267" i="9"/>
  <c r="M266" i="9"/>
  <c r="F266" i="9" s="1"/>
  <c r="B266" i="9" s="1"/>
  <c r="L266" i="9"/>
  <c r="E266" i="9"/>
  <c r="M265" i="9"/>
  <c r="L265" i="9"/>
  <c r="F265" i="9"/>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s="1"/>
  <c r="B260" i="9" s="1"/>
  <c r="E260" i="9"/>
  <c r="M259" i="9"/>
  <c r="L259" i="9"/>
  <c r="F259" i="9" s="1"/>
  <c r="B259" i="9" s="1"/>
  <c r="E259" i="9"/>
  <c r="M258" i="9"/>
  <c r="F258" i="9" s="1"/>
  <c r="B258" i="9" s="1"/>
  <c r="L258" i="9"/>
  <c r="E258" i="9"/>
  <c r="M257" i="9"/>
  <c r="L257" i="9"/>
  <c r="F257" i="9"/>
  <c r="E257" i="9"/>
  <c r="B257" i="9" s="1"/>
  <c r="M256" i="9"/>
  <c r="L256" i="9"/>
  <c r="F256" i="9" s="1"/>
  <c r="B256" i="9" s="1"/>
  <c r="E256" i="9"/>
  <c r="M255" i="9"/>
  <c r="L255" i="9"/>
  <c r="E255" i="9"/>
  <c r="M254" i="9"/>
  <c r="F254" i="9" s="1"/>
  <c r="B254" i="9" s="1"/>
  <c r="L254" i="9"/>
  <c r="E254" i="9"/>
  <c r="M253" i="9"/>
  <c r="L253" i="9"/>
  <c r="F253" i="9"/>
  <c r="E253" i="9"/>
  <c r="B253" i="9" s="1"/>
  <c r="M252" i="9"/>
  <c r="L252" i="9"/>
  <c r="F252" i="9" s="1"/>
  <c r="B252" i="9" s="1"/>
  <c r="E252" i="9"/>
  <c r="M251" i="9"/>
  <c r="L251" i="9"/>
  <c r="F251" i="9" s="1"/>
  <c r="B251" i="9" s="1"/>
  <c r="E251" i="9"/>
  <c r="M250" i="9"/>
  <c r="F250" i="9" s="1"/>
  <c r="B250" i="9" s="1"/>
  <c r="L250" i="9"/>
  <c r="E250" i="9"/>
  <c r="M249" i="9"/>
  <c r="L249" i="9"/>
  <c r="F249" i="9"/>
  <c r="E249" i="9"/>
  <c r="B249" i="9" s="1"/>
  <c r="M248" i="9"/>
  <c r="L248" i="9"/>
  <c r="F248" i="9" s="1"/>
  <c r="B248" i="9" s="1"/>
  <c r="E248" i="9"/>
  <c r="M247" i="9"/>
  <c r="L247" i="9"/>
  <c r="F247" i="9" s="1"/>
  <c r="B247" i="9" s="1"/>
  <c r="E247" i="9"/>
  <c r="M246" i="9"/>
  <c r="F246" i="9" s="1"/>
  <c r="B246" i="9" s="1"/>
  <c r="L246" i="9"/>
  <c r="E246" i="9"/>
  <c r="M245" i="9"/>
  <c r="L245" i="9"/>
  <c r="F245" i="9"/>
  <c r="E245" i="9"/>
  <c r="B245" i="9" s="1"/>
  <c r="M244" i="9"/>
  <c r="L244" i="9"/>
  <c r="F244" i="9" s="1"/>
  <c r="B244" i="9" s="1"/>
  <c r="E244" i="9"/>
  <c r="M243" i="9"/>
  <c r="L243" i="9"/>
  <c r="F243" i="9" s="1"/>
  <c r="B243" i="9" s="1"/>
  <c r="E243" i="9"/>
  <c r="M242" i="9"/>
  <c r="F242" i="9" s="1"/>
  <c r="B242" i="9" s="1"/>
  <c r="L242" i="9"/>
  <c r="E242" i="9"/>
  <c r="M241" i="9"/>
  <c r="L241" i="9"/>
  <c r="F241" i="9"/>
  <c r="E241" i="9"/>
  <c r="B241" i="9" s="1"/>
  <c r="M240" i="9"/>
  <c r="L240" i="9"/>
  <c r="F240" i="9" s="1"/>
  <c r="B240" i="9" s="1"/>
  <c r="E240" i="9"/>
  <c r="M239" i="9"/>
  <c r="L239" i="9"/>
  <c r="E239" i="9"/>
  <c r="M238" i="9"/>
  <c r="F238" i="9" s="1"/>
  <c r="B238" i="9" s="1"/>
  <c r="L238" i="9"/>
  <c r="E238" i="9"/>
  <c r="M237" i="9"/>
  <c r="L237" i="9"/>
  <c r="F237" i="9"/>
  <c r="E237" i="9"/>
  <c r="B237" i="9" s="1"/>
  <c r="M236" i="9"/>
  <c r="L236" i="9"/>
  <c r="F236" i="9" s="1"/>
  <c r="B236" i="9" s="1"/>
  <c r="E236" i="9"/>
  <c r="M235" i="9"/>
  <c r="L235" i="9"/>
  <c r="F235" i="9" s="1"/>
  <c r="B235" i="9" s="1"/>
  <c r="E235" i="9"/>
  <c r="M234" i="9"/>
  <c r="F234" i="9" s="1"/>
  <c r="B234" i="9" s="1"/>
  <c r="L234" i="9"/>
  <c r="E234" i="9"/>
  <c r="M233" i="9"/>
  <c r="L233" i="9"/>
  <c r="F233" i="9"/>
  <c r="E233" i="9"/>
  <c r="B233" i="9" s="1"/>
  <c r="M232" i="9"/>
  <c r="L232" i="9"/>
  <c r="F232" i="9" s="1"/>
  <c r="B232" i="9" s="1"/>
  <c r="E232" i="9"/>
  <c r="M231" i="9"/>
  <c r="L231" i="9"/>
  <c r="F231" i="9" s="1"/>
  <c r="B231" i="9" s="1"/>
  <c r="E231" i="9"/>
  <c r="M230" i="9"/>
  <c r="F230" i="9" s="1"/>
  <c r="B230" i="9" s="1"/>
  <c r="L230" i="9"/>
  <c r="E230" i="9"/>
  <c r="M229" i="9"/>
  <c r="L229" i="9"/>
  <c r="F229" i="9"/>
  <c r="E229" i="9"/>
  <c r="B229" i="9" s="1"/>
  <c r="M228" i="9"/>
  <c r="L228" i="9"/>
  <c r="F228" i="9" s="1"/>
  <c r="B228" i="9" s="1"/>
  <c r="E228" i="9"/>
  <c r="M227" i="9"/>
  <c r="L227" i="9"/>
  <c r="F227" i="9" s="1"/>
  <c r="B227" i="9" s="1"/>
  <c r="E227" i="9"/>
  <c r="M226" i="9"/>
  <c r="F226" i="9" s="1"/>
  <c r="B226" i="9" s="1"/>
  <c r="L226" i="9"/>
  <c r="E226" i="9"/>
  <c r="M225" i="9"/>
  <c r="L225" i="9"/>
  <c r="F225" i="9"/>
  <c r="E225" i="9"/>
  <c r="B225" i="9" s="1"/>
  <c r="M224" i="9"/>
  <c r="L224" i="9"/>
  <c r="F224" i="9" s="1"/>
  <c r="B224" i="9" s="1"/>
  <c r="E224" i="9"/>
  <c r="M223" i="9"/>
  <c r="L223" i="9"/>
  <c r="E223" i="9"/>
  <c r="M222" i="9"/>
  <c r="F222" i="9" s="1"/>
  <c r="B222" i="9" s="1"/>
  <c r="L222" i="9"/>
  <c r="E222" i="9"/>
  <c r="M221" i="9"/>
  <c r="F221" i="9" s="1"/>
  <c r="L221" i="9"/>
  <c r="E221" i="9"/>
  <c r="M220" i="9"/>
  <c r="L220" i="9"/>
  <c r="E220" i="9"/>
  <c r="M219" i="9"/>
  <c r="L219" i="9"/>
  <c r="E219" i="9"/>
  <c r="M218" i="9"/>
  <c r="F218" i="9" s="1"/>
  <c r="B218" i="9" s="1"/>
  <c r="L218" i="9"/>
  <c r="E218" i="9"/>
  <c r="M217" i="9"/>
  <c r="F217" i="9" s="1"/>
  <c r="L217" i="9"/>
  <c r="E217" i="9"/>
  <c r="M216" i="9"/>
  <c r="L216" i="9"/>
  <c r="F216" i="9" s="1"/>
  <c r="B216" i="9" s="1"/>
  <c r="E216" i="9"/>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F157" i="9"/>
  <c r="H156" i="9"/>
  <c r="E156" i="9" s="1"/>
  <c r="B156" i="9" s="1"/>
  <c r="G156" i="9"/>
  <c r="F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E149" i="9" s="1"/>
  <c r="B149" i="9" s="1"/>
  <c r="G149" i="9"/>
  <c r="F149" i="9"/>
  <c r="H148" i="9"/>
  <c r="G148" i="9"/>
  <c r="F148" i="9"/>
  <c r="E148" i="9"/>
  <c r="B148" i="9" s="1"/>
  <c r="H147" i="9"/>
  <c r="G147" i="9"/>
  <c r="E147" i="9" s="1"/>
  <c r="B147" i="9" s="1"/>
  <c r="F147" i="9"/>
  <c r="H146" i="9"/>
  <c r="G146" i="9"/>
  <c r="E146" i="9" s="1"/>
  <c r="F146" i="9"/>
  <c r="H145" i="9"/>
  <c r="G145" i="9"/>
  <c r="E145" i="9" s="1"/>
  <c r="B145" i="9" s="1"/>
  <c r="F145" i="9"/>
  <c r="H144" i="9"/>
  <c r="E144" i="9" s="1"/>
  <c r="B144" i="9" s="1"/>
  <c r="G144" i="9"/>
  <c r="F144" i="9"/>
  <c r="G143" i="9"/>
  <c r="E143" i="9" s="1"/>
  <c r="B143" i="9" s="1"/>
  <c r="F143" i="9"/>
  <c r="H142" i="9"/>
  <c r="G142" i="9"/>
  <c r="E142" i="9" s="1"/>
  <c r="B142" i="9" s="1"/>
  <c r="F142" i="9"/>
  <c r="H141" i="9"/>
  <c r="G141" i="9"/>
  <c r="E141" i="9" s="1"/>
  <c r="F141" i="9"/>
  <c r="B141" i="9"/>
  <c r="H140" i="9"/>
  <c r="G140" i="9"/>
  <c r="F140" i="9"/>
  <c r="E140" i="9"/>
  <c r="B140" i="9" s="1"/>
  <c r="H139" i="9"/>
  <c r="G139" i="9"/>
  <c r="F139" i="9"/>
  <c r="E139" i="9"/>
  <c r="H138" i="9"/>
  <c r="G138" i="9"/>
  <c r="E138" i="9" s="1"/>
  <c r="F138" i="9"/>
  <c r="B138" i="9" s="1"/>
  <c r="H137" i="9"/>
  <c r="G137" i="9"/>
  <c r="F137" i="9"/>
  <c r="E137" i="9"/>
  <c r="B137" i="9" s="1"/>
  <c r="H136" i="9"/>
  <c r="E136" i="9" s="1"/>
  <c r="G136" i="9"/>
  <c r="F136" i="9"/>
  <c r="H135" i="9"/>
  <c r="G135" i="9"/>
  <c r="E135" i="9" s="1"/>
  <c r="B135" i="9" s="1"/>
  <c r="F135" i="9"/>
  <c r="H134" i="9"/>
  <c r="G134" i="9"/>
  <c r="F134" i="9"/>
  <c r="H133" i="9"/>
  <c r="G133" i="9"/>
  <c r="E133" i="9" s="1"/>
  <c r="B133" i="9" s="1"/>
  <c r="F133" i="9"/>
  <c r="H132" i="9"/>
  <c r="E132" i="9" s="1"/>
  <c r="B132" i="9" s="1"/>
  <c r="G132" i="9"/>
  <c r="F132" i="9"/>
  <c r="H131" i="9"/>
  <c r="G131" i="9"/>
  <c r="F131" i="9"/>
  <c r="E131" i="9"/>
  <c r="B131" i="9" s="1"/>
  <c r="H130" i="9"/>
  <c r="G130" i="9"/>
  <c r="E130" i="9" s="1"/>
  <c r="F130" i="9"/>
  <c r="B130" i="9"/>
  <c r="H129" i="9"/>
  <c r="G129" i="9"/>
  <c r="F129" i="9"/>
  <c r="E129" i="9"/>
  <c r="B129" i="9" s="1"/>
  <c r="H128" i="9"/>
  <c r="E128" i="9" s="1"/>
  <c r="B128" i="9" s="1"/>
  <c r="G128" i="9"/>
  <c r="F128" i="9"/>
  <c r="H127" i="9"/>
  <c r="G127" i="9"/>
  <c r="E127" i="9" s="1"/>
  <c r="B127" i="9" s="1"/>
  <c r="F127" i="9"/>
  <c r="H126" i="9"/>
  <c r="G126" i="9"/>
  <c r="E126" i="9" s="1"/>
  <c r="B126" i="9" s="1"/>
  <c r="F126" i="9"/>
  <c r="H125" i="9"/>
  <c r="G125" i="9"/>
  <c r="E125" i="9" s="1"/>
  <c r="F125" i="9"/>
  <c r="B125" i="9"/>
  <c r="H124" i="9"/>
  <c r="G124" i="9"/>
  <c r="F124" i="9"/>
  <c r="E124" i="9"/>
  <c r="B124" i="9" s="1"/>
  <c r="H123" i="9"/>
  <c r="G123" i="9"/>
  <c r="F123" i="9"/>
  <c r="E123" i="9"/>
  <c r="H122" i="9"/>
  <c r="G122" i="9"/>
  <c r="E122" i="9" s="1"/>
  <c r="F122" i="9"/>
  <c r="B122" i="9" s="1"/>
  <c r="H121" i="9"/>
  <c r="G121" i="9"/>
  <c r="F121" i="9"/>
  <c r="E121" i="9"/>
  <c r="B121" i="9" s="1"/>
  <c r="H120" i="9"/>
  <c r="E120" i="9" s="1"/>
  <c r="G120" i="9"/>
  <c r="F120" i="9"/>
  <c r="H119" i="9"/>
  <c r="G119" i="9"/>
  <c r="E119" i="9" s="1"/>
  <c r="B119" i="9" s="1"/>
  <c r="F119" i="9"/>
  <c r="H118" i="9"/>
  <c r="G118" i="9"/>
  <c r="F118" i="9"/>
  <c r="H117" i="9"/>
  <c r="G117" i="9"/>
  <c r="E117" i="9" s="1"/>
  <c r="B117" i="9" s="1"/>
  <c r="F117" i="9"/>
  <c r="H116" i="9"/>
  <c r="E116" i="9" s="1"/>
  <c r="B116" i="9" s="1"/>
  <c r="G116" i="9"/>
  <c r="F116" i="9"/>
  <c r="H115" i="9"/>
  <c r="G115" i="9"/>
  <c r="F115" i="9"/>
  <c r="E115" i="9"/>
  <c r="B115" i="9" s="1"/>
  <c r="H114" i="9"/>
  <c r="G114" i="9"/>
  <c r="E114" i="9" s="1"/>
  <c r="F114" i="9"/>
  <c r="B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F109" i="9"/>
  <c r="B109" i="9"/>
  <c r="H108" i="9"/>
  <c r="G108" i="9"/>
  <c r="F108" i="9"/>
  <c r="E108" i="9"/>
  <c r="B108" i="9" s="1"/>
  <c r="H107" i="9"/>
  <c r="G107" i="9"/>
  <c r="F107" i="9"/>
  <c r="E107" i="9"/>
  <c r="H106" i="9"/>
  <c r="G106" i="9"/>
  <c r="E106" i="9" s="1"/>
  <c r="F106" i="9"/>
  <c r="B106" i="9" s="1"/>
  <c r="H105" i="9"/>
  <c r="G105" i="9"/>
  <c r="F105" i="9"/>
  <c r="E105" i="9"/>
  <c r="B105" i="9" s="1"/>
  <c r="H104" i="9"/>
  <c r="E104" i="9" s="1"/>
  <c r="G104" i="9"/>
  <c r="F104" i="9"/>
  <c r="H103" i="9"/>
  <c r="G103" i="9"/>
  <c r="E103" i="9" s="1"/>
  <c r="B103" i="9" s="1"/>
  <c r="F103" i="9"/>
  <c r="H102" i="9"/>
  <c r="G102" i="9"/>
  <c r="F102" i="9"/>
  <c r="H101" i="9"/>
  <c r="G101" i="9"/>
  <c r="E101" i="9" s="1"/>
  <c r="B101" i="9" s="1"/>
  <c r="F101" i="9"/>
  <c r="H100" i="9"/>
  <c r="E100" i="9" s="1"/>
  <c r="B100" i="9" s="1"/>
  <c r="G100" i="9"/>
  <c r="F100" i="9"/>
  <c r="H99" i="9"/>
  <c r="G99" i="9"/>
  <c r="F99" i="9"/>
  <c r="E99" i="9"/>
  <c r="B99" i="9" s="1"/>
  <c r="H98" i="9"/>
  <c r="G98" i="9"/>
  <c r="E98" i="9" s="1"/>
  <c r="F98" i="9"/>
  <c r="B98" i="9"/>
  <c r="H97" i="9"/>
  <c r="G97" i="9"/>
  <c r="F97" i="9"/>
  <c r="E97" i="9"/>
  <c r="B97" i="9" s="1"/>
  <c r="H96" i="9"/>
  <c r="E96" i="9" s="1"/>
  <c r="B96" i="9" s="1"/>
  <c r="G96" i="9"/>
  <c r="F96" i="9"/>
  <c r="H95" i="9"/>
  <c r="G95" i="9"/>
  <c r="E95" i="9" s="1"/>
  <c r="B95" i="9" s="1"/>
  <c r="F95" i="9"/>
  <c r="H94" i="9"/>
  <c r="G94" i="9"/>
  <c r="E94" i="9" s="1"/>
  <c r="B94" i="9" s="1"/>
  <c r="F94" i="9"/>
  <c r="H93" i="9"/>
  <c r="G93" i="9"/>
  <c r="E93" i="9" s="1"/>
  <c r="F93" i="9"/>
  <c r="B93" i="9"/>
  <c r="H92" i="9"/>
  <c r="G92" i="9"/>
  <c r="F92" i="9"/>
  <c r="E92" i="9"/>
  <c r="B92" i="9" s="1"/>
  <c r="H91" i="9"/>
  <c r="G91" i="9"/>
  <c r="F91" i="9"/>
  <c r="E91" i="9"/>
  <c r="H90" i="9"/>
  <c r="G90" i="9"/>
  <c r="E90" i="9" s="1"/>
  <c r="F90" i="9"/>
  <c r="B90" i="9" s="1"/>
  <c r="H89" i="9"/>
  <c r="G89" i="9"/>
  <c r="F89" i="9"/>
  <c r="E89" i="9"/>
  <c r="B89" i="9" s="1"/>
  <c r="H88" i="9"/>
  <c r="E88" i="9" s="1"/>
  <c r="G88" i="9"/>
  <c r="F88" i="9"/>
  <c r="H87" i="9"/>
  <c r="G87" i="9"/>
  <c r="E87" i="9" s="1"/>
  <c r="B87" i="9" s="1"/>
  <c r="F87" i="9"/>
  <c r="H86" i="9"/>
  <c r="G86" i="9"/>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F46" i="9"/>
  <c r="H45" i="9"/>
  <c r="G45" i="9"/>
  <c r="F45" i="9"/>
  <c r="H44" i="9"/>
  <c r="E44" i="9" s="1"/>
  <c r="B44" i="9" s="1"/>
  <c r="G44" i="9"/>
  <c r="F44" i="9"/>
  <c r="H43" i="9"/>
  <c r="E43" i="9" s="1"/>
  <c r="B43" i="9" s="1"/>
  <c r="G43" i="9"/>
  <c r="F43" i="9"/>
  <c r="H42" i="9"/>
  <c r="G42" i="9"/>
  <c r="E42" i="9" s="1"/>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E31" i="9" s="1"/>
  <c r="B31" i="9" s="1"/>
  <c r="G31" i="9"/>
  <c r="F31" i="9"/>
  <c r="H30" i="9"/>
  <c r="G30" i="9"/>
  <c r="F30" i="9"/>
  <c r="H29" i="9"/>
  <c r="G29" i="9"/>
  <c r="E29" i="9" s="1"/>
  <c r="B29" i="9" s="1"/>
  <c r="F29" i="9"/>
  <c r="H28" i="9"/>
  <c r="E28" i="9" s="1"/>
  <c r="B28" i="9" s="1"/>
  <c r="G28" i="9"/>
  <c r="F28" i="9"/>
  <c r="H27" i="9"/>
  <c r="G27" i="9"/>
  <c r="F27" i="9"/>
  <c r="E27" i="9"/>
  <c r="B27" i="9" s="1"/>
  <c r="H26" i="9"/>
  <c r="G26" i="9"/>
  <c r="E26" i="9" s="1"/>
  <c r="F26" i="9"/>
  <c r="H25" i="9"/>
  <c r="G25" i="9"/>
  <c r="E25" i="9" s="1"/>
  <c r="B25" i="9" s="1"/>
  <c r="F25" i="9"/>
  <c r="H24" i="9"/>
  <c r="E24" i="9" s="1"/>
  <c r="B24" i="9" s="1"/>
  <c r="G24" i="9"/>
  <c r="F24" i="9"/>
  <c r="H23" i="9"/>
  <c r="E23" i="9" s="1"/>
  <c r="B23" i="9" s="1"/>
  <c r="G23" i="9"/>
  <c r="F23" i="9"/>
  <c r="H22" i="9"/>
  <c r="G22" i="9"/>
  <c r="E22" i="9" s="1"/>
  <c r="F22" i="9"/>
  <c r="F21" i="9"/>
  <c r="I10" i="9"/>
  <c r="F4" i="9"/>
  <c r="O3" i="9"/>
  <c r="G275" i="9" s="1"/>
  <c r="E275" i="9" s="1"/>
  <c r="B275" i="9" s="1"/>
  <c r="I3" i="9"/>
  <c r="H165" i="9" s="1"/>
  <c r="H3" i="9"/>
  <c r="G3" i="9"/>
  <c r="D101" i="8"/>
  <c r="I36" i="3" s="1"/>
  <c r="D95" i="8"/>
  <c r="D90" i="8"/>
  <c r="D85" i="8"/>
  <c r="D80" i="8"/>
  <c r="D75" i="8"/>
  <c r="D70" i="8"/>
  <c r="D65" i="8"/>
  <c r="D60" i="8"/>
  <c r="D55" i="8"/>
  <c r="D50" i="8"/>
  <c r="D49" i="8"/>
  <c r="D44" i="8"/>
  <c r="D43" i="8" s="1"/>
  <c r="D36" i="8"/>
  <c r="D26" i="8"/>
  <c r="C1501" i="1" s="1"/>
  <c r="D18" i="8"/>
  <c r="D8" i="8"/>
  <c r="D6" i="8" s="1"/>
  <c r="C1481" i="1" s="1"/>
  <c r="E44" i="7"/>
  <c r="D44" i="7"/>
  <c r="D38" i="7" s="1"/>
  <c r="E39" i="7"/>
  <c r="E38" i="7" s="1"/>
  <c r="D39" i="7"/>
  <c r="E30" i="7"/>
  <c r="D30" i="7"/>
  <c r="E23" i="7"/>
  <c r="D23" i="7"/>
  <c r="D22" i="7" s="1"/>
  <c r="C1453" i="1" s="1"/>
  <c r="E22" i="7"/>
  <c r="E14" i="7"/>
  <c r="D14" i="7"/>
  <c r="D6" i="7" s="1"/>
  <c r="E7" i="7"/>
  <c r="E6" i="7" s="1"/>
  <c r="E5" i="7"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E245" i="5"/>
  <c r="F244" i="5"/>
  <c r="F243" i="5"/>
  <c r="F242" i="5"/>
  <c r="E242" i="5"/>
  <c r="D242" i="5"/>
  <c r="F241" i="5"/>
  <c r="F240" i="5"/>
  <c r="E239" i="5"/>
  <c r="E238" i="5" s="1"/>
  <c r="E237"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D1157" i="1" s="1"/>
  <c r="D180" i="5"/>
  <c r="F179" i="5"/>
  <c r="F178" i="5"/>
  <c r="E177" i="5"/>
  <c r="H308"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1056" i="1" s="1"/>
  <c r="D79" i="5"/>
  <c r="F79" i="5" s="1"/>
  <c r="D78"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D643" i="4" s="1"/>
  <c r="E416" i="4"/>
  <c r="F416"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7" i="4"/>
  <c r="F266" i="4"/>
  <c r="F265" i="4"/>
  <c r="E264" i="4"/>
  <c r="F264" i="4" s="1"/>
  <c r="D264" i="4"/>
  <c r="D263" i="4" s="1"/>
  <c r="F262" i="4"/>
  <c r="F261" i="4"/>
  <c r="F260" i="4"/>
  <c r="E259" i="4"/>
  <c r="D255"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D135" i="1" s="1"/>
  <c r="F138" i="4"/>
  <c r="F137" i="4"/>
  <c r="F136" i="4"/>
  <c r="F135" i="4"/>
  <c r="E134" i="4"/>
  <c r="F134" i="4" s="1"/>
  <c r="D134" i="4"/>
  <c r="D133" i="4"/>
  <c r="F132" i="4"/>
  <c r="F131" i="4"/>
  <c r="F130" i="4"/>
  <c r="F129" i="4"/>
  <c r="E128" i="4"/>
  <c r="D128" i="4"/>
  <c r="F127" i="4"/>
  <c r="F126" i="4"/>
  <c r="E125" i="4"/>
  <c r="E124" i="4" s="1"/>
  <c r="D125" i="4"/>
  <c r="D124" i="4"/>
  <c r="F124" i="4" s="1"/>
  <c r="F123" i="4"/>
  <c r="F122" i="4"/>
  <c r="F121" i="4"/>
  <c r="F120" i="4"/>
  <c r="E120" i="4"/>
  <c r="D120" i="4"/>
  <c r="F119" i="4"/>
  <c r="F118" i="4"/>
  <c r="F117" i="4"/>
  <c r="F116" i="4"/>
  <c r="F115" i="4"/>
  <c r="F114" i="4"/>
  <c r="F113" i="4"/>
  <c r="E112" i="4"/>
  <c r="D112" i="4"/>
  <c r="F111" i="4"/>
  <c r="F110" i="4"/>
  <c r="F109" i="4"/>
  <c r="F108" i="4"/>
  <c r="F107" i="4"/>
  <c r="E107" i="4"/>
  <c r="D107" i="4"/>
  <c r="E106" i="4"/>
  <c r="D102" i="1" s="1"/>
  <c r="F105" i="4"/>
  <c r="F104" i="4"/>
  <c r="F103" i="4"/>
  <c r="F102" i="4"/>
  <c r="F101" i="4"/>
  <c r="F100" i="4"/>
  <c r="F99" i="4"/>
  <c r="E98" i="4"/>
  <c r="D98" i="4"/>
  <c r="F97" i="4"/>
  <c r="F96" i="4"/>
  <c r="F95" i="4"/>
  <c r="F94" i="4"/>
  <c r="F93" i="4"/>
  <c r="F92" i="4"/>
  <c r="E91" i="4"/>
  <c r="E82" i="4" s="1"/>
  <c r="D91" i="4"/>
  <c r="F91" i="4" s="1"/>
  <c r="F90" i="4"/>
  <c r="F89" i="4"/>
  <c r="F88" i="4"/>
  <c r="F87" i="4"/>
  <c r="F86" i="4"/>
  <c r="F85" i="4"/>
  <c r="F84" i="4"/>
  <c r="E83" i="4"/>
  <c r="F83" i="4" s="1"/>
  <c r="D83" i="4"/>
  <c r="F81" i="4"/>
  <c r="F80" i="4"/>
  <c r="F79" i="4"/>
  <c r="F78" i="4"/>
  <c r="E77" i="4"/>
  <c r="D73" i="1" s="1"/>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G163" i="9" s="1"/>
  <c r="E163" i="9" s="1"/>
  <c r="B163" i="9" s="1"/>
  <c r="F16" i="4"/>
  <c r="F15" i="4"/>
  <c r="F14" i="4"/>
  <c r="F13" i="4"/>
  <c r="F12" i="4"/>
  <c r="F11" i="4"/>
  <c r="F10" i="4"/>
  <c r="F9" i="4"/>
  <c r="E8" i="4"/>
  <c r="D8" i="4"/>
  <c r="G36" i="3"/>
  <c r="B36" i="3"/>
  <c r="I35"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G1577" i="1"/>
  <c r="C1577" i="1"/>
  <c r="H1577" i="1" s="1"/>
  <c r="H1575" i="1"/>
  <c r="G1575" i="1"/>
  <c r="C1575" i="1"/>
  <c r="H1574" i="1"/>
  <c r="C1574" i="1"/>
  <c r="G1574" i="1" s="1"/>
  <c r="G1573" i="1"/>
  <c r="C1573" i="1"/>
  <c r="H1573" i="1" s="1"/>
  <c r="H1572" i="1"/>
  <c r="C1572" i="1"/>
  <c r="G1572" i="1" s="1"/>
  <c r="H1571" i="1"/>
  <c r="G1571" i="1"/>
  <c r="C1571" i="1"/>
  <c r="C1570" i="1"/>
  <c r="G1569" i="1"/>
  <c r="C1569" i="1"/>
  <c r="H1569" i="1" s="1"/>
  <c r="C1568" i="1"/>
  <c r="H1567" i="1"/>
  <c r="G1567" i="1"/>
  <c r="C1567" i="1"/>
  <c r="H1566" i="1"/>
  <c r="C1566" i="1"/>
  <c r="G1566" i="1" s="1"/>
  <c r="G1565" i="1"/>
  <c r="C1565" i="1"/>
  <c r="H1565" i="1" s="1"/>
  <c r="H1564" i="1"/>
  <c r="C1564" i="1"/>
  <c r="G1564" i="1" s="1"/>
  <c r="H1563" i="1"/>
  <c r="G1563" i="1"/>
  <c r="C1563" i="1"/>
  <c r="C1562" i="1"/>
  <c r="G1562" i="1" s="1"/>
  <c r="G1561" i="1"/>
  <c r="C1561" i="1"/>
  <c r="H1561" i="1" s="1"/>
  <c r="C1560" i="1"/>
  <c r="G1560" i="1" s="1"/>
  <c r="H1559" i="1"/>
  <c r="G1559" i="1"/>
  <c r="C1559" i="1"/>
  <c r="H1558" i="1"/>
  <c r="C1558" i="1"/>
  <c r="G1558" i="1" s="1"/>
  <c r="G1557" i="1"/>
  <c r="C1557" i="1"/>
  <c r="H1557" i="1" s="1"/>
  <c r="H1556" i="1"/>
  <c r="C1556" i="1"/>
  <c r="G1556" i="1" s="1"/>
  <c r="H1555" i="1"/>
  <c r="G1555" i="1"/>
  <c r="C1555" i="1"/>
  <c r="C1554" i="1"/>
  <c r="G1553" i="1"/>
  <c r="C1553" i="1"/>
  <c r="H1553" i="1" s="1"/>
  <c r="C1552" i="1"/>
  <c r="H1551" i="1"/>
  <c r="G1551" i="1"/>
  <c r="C1551" i="1"/>
  <c r="H1550" i="1"/>
  <c r="C1550" i="1"/>
  <c r="G1550" i="1" s="1"/>
  <c r="G1549" i="1"/>
  <c r="C1549" i="1"/>
  <c r="H1549" i="1" s="1"/>
  <c r="H1548" i="1"/>
  <c r="C1548" i="1"/>
  <c r="G1548" i="1" s="1"/>
  <c r="H1547" i="1"/>
  <c r="G1547" i="1"/>
  <c r="C1547" i="1"/>
  <c r="C1546" i="1"/>
  <c r="G1546" i="1" s="1"/>
  <c r="G1545" i="1"/>
  <c r="C1545" i="1"/>
  <c r="H1545" i="1" s="1"/>
  <c r="C1544" i="1"/>
  <c r="G1544" i="1" s="1"/>
  <c r="H1543" i="1"/>
  <c r="G1543" i="1"/>
  <c r="C1543" i="1"/>
  <c r="H1542" i="1"/>
  <c r="C1542" i="1"/>
  <c r="G1542" i="1" s="1"/>
  <c r="G1541" i="1"/>
  <c r="C1541" i="1"/>
  <c r="H1541" i="1" s="1"/>
  <c r="H1540" i="1"/>
  <c r="C1540" i="1"/>
  <c r="G1540" i="1" s="1"/>
  <c r="H1539" i="1"/>
  <c r="G1539" i="1"/>
  <c r="C1539" i="1"/>
  <c r="C1538" i="1"/>
  <c r="G1537" i="1"/>
  <c r="C1537" i="1"/>
  <c r="H1537" i="1" s="1"/>
  <c r="C1536" i="1"/>
  <c r="H1535" i="1"/>
  <c r="G1535" i="1"/>
  <c r="C1535" i="1"/>
  <c r="H1534" i="1"/>
  <c r="C1534" i="1"/>
  <c r="G1534" i="1" s="1"/>
  <c r="G1533" i="1"/>
  <c r="C1533" i="1"/>
  <c r="H1533" i="1" s="1"/>
  <c r="H1532" i="1"/>
  <c r="C1532" i="1"/>
  <c r="G1532" i="1" s="1"/>
  <c r="H1531" i="1"/>
  <c r="G1531" i="1"/>
  <c r="C1531" i="1"/>
  <c r="C1530" i="1"/>
  <c r="G1530" i="1" s="1"/>
  <c r="G1529" i="1"/>
  <c r="C1529" i="1"/>
  <c r="H1529" i="1" s="1"/>
  <c r="C1528" i="1"/>
  <c r="G1528" i="1" s="1"/>
  <c r="H1527" i="1"/>
  <c r="G1527" i="1"/>
  <c r="C1527" i="1"/>
  <c r="H1526" i="1"/>
  <c r="C1526" i="1"/>
  <c r="G1526" i="1" s="1"/>
  <c r="G1525" i="1"/>
  <c r="C1525" i="1"/>
  <c r="H1525" i="1" s="1"/>
  <c r="H1524" i="1"/>
  <c r="C1524" i="1"/>
  <c r="G1524" i="1" s="1"/>
  <c r="H1523" i="1"/>
  <c r="G1523" i="1"/>
  <c r="C1523" i="1"/>
  <c r="C1522" i="1"/>
  <c r="G1521" i="1"/>
  <c r="C1521" i="1"/>
  <c r="H1521" i="1" s="1"/>
  <c r="C1520" i="1"/>
  <c r="H1519" i="1"/>
  <c r="G1519" i="1"/>
  <c r="C1519" i="1"/>
  <c r="H1518" i="1"/>
  <c r="C1518" i="1"/>
  <c r="G1518" i="1" s="1"/>
  <c r="C1516" i="1"/>
  <c r="H1515" i="1"/>
  <c r="G1515" i="1"/>
  <c r="C1515" i="1"/>
  <c r="H1514" i="1"/>
  <c r="C1514" i="1"/>
  <c r="G1514" i="1" s="1"/>
  <c r="G1513" i="1"/>
  <c r="C1513" i="1"/>
  <c r="H1513" i="1" s="1"/>
  <c r="H1512" i="1"/>
  <c r="C1512" i="1"/>
  <c r="G1512" i="1" s="1"/>
  <c r="H1511" i="1"/>
  <c r="G1511" i="1"/>
  <c r="C1511" i="1"/>
  <c r="C1510" i="1"/>
  <c r="G1510" i="1" s="1"/>
  <c r="G1509" i="1"/>
  <c r="C1509" i="1"/>
  <c r="H1509" i="1" s="1"/>
  <c r="C1508" i="1"/>
  <c r="G1508" i="1" s="1"/>
  <c r="G1507" i="1"/>
  <c r="C1507" i="1"/>
  <c r="H1507" i="1" s="1"/>
  <c r="C1506" i="1"/>
  <c r="G1506" i="1" s="1"/>
  <c r="C1505" i="1"/>
  <c r="H1505" i="1" s="1"/>
  <c r="C1504" i="1"/>
  <c r="G1504" i="1" s="1"/>
  <c r="H1503" i="1"/>
  <c r="G1503" i="1"/>
  <c r="C1503" i="1"/>
  <c r="C1502" i="1"/>
  <c r="C1500" i="1"/>
  <c r="H1498" i="1"/>
  <c r="C1498" i="1"/>
  <c r="G1498" i="1" s="1"/>
  <c r="G1497" i="1"/>
  <c r="C1497" i="1"/>
  <c r="H1497" i="1" s="1"/>
  <c r="H1496" i="1"/>
  <c r="C1496" i="1"/>
  <c r="G1496" i="1" s="1"/>
  <c r="H1495" i="1"/>
  <c r="G1495" i="1"/>
  <c r="C1495" i="1"/>
  <c r="C1494" i="1"/>
  <c r="G1494" i="1" s="1"/>
  <c r="G1493" i="1"/>
  <c r="C1493" i="1"/>
  <c r="H1493" i="1" s="1"/>
  <c r="C1492" i="1"/>
  <c r="G1492" i="1" s="1"/>
  <c r="G1491" i="1"/>
  <c r="C1491" i="1"/>
  <c r="H1491" i="1" s="1"/>
  <c r="H1490" i="1"/>
  <c r="C1490" i="1"/>
  <c r="G1490" i="1" s="1"/>
  <c r="G1489" i="1"/>
  <c r="C1489" i="1"/>
  <c r="H1489" i="1" s="1"/>
  <c r="C1488" i="1"/>
  <c r="G1488" i="1" s="1"/>
  <c r="H1487" i="1"/>
  <c r="C1487" i="1"/>
  <c r="G1487" i="1" s="1"/>
  <c r="C1486" i="1"/>
  <c r="G1485" i="1"/>
  <c r="C1485" i="1"/>
  <c r="H1485" i="1" s="1"/>
  <c r="C1484" i="1"/>
  <c r="C1482" i="1"/>
  <c r="G1482" i="1" s="1"/>
  <c r="H1480" i="1"/>
  <c r="C1480" i="1"/>
  <c r="G1480" i="1" s="1"/>
  <c r="G1479" i="1"/>
  <c r="D1479" i="1"/>
  <c r="C1479" i="1"/>
  <c r="G1478" i="1"/>
  <c r="D1478" i="1"/>
  <c r="C1478" i="1"/>
  <c r="G1477" i="1"/>
  <c r="D1477" i="1"/>
  <c r="C1477" i="1"/>
  <c r="G1476" i="1"/>
  <c r="D1476" i="1"/>
  <c r="C1476" i="1"/>
  <c r="D1475" i="1"/>
  <c r="C1475" i="1"/>
  <c r="D1474" i="1"/>
  <c r="C1474" i="1"/>
  <c r="D1473" i="1"/>
  <c r="C1473" i="1"/>
  <c r="D1472" i="1"/>
  <c r="C1472" i="1"/>
  <c r="D1471" i="1"/>
  <c r="C1471"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G1460" i="1"/>
  <c r="D1460" i="1"/>
  <c r="C1460" i="1"/>
  <c r="G1459" i="1"/>
  <c r="D1459" i="1"/>
  <c r="C1459" i="1"/>
  <c r="G1458" i="1"/>
  <c r="D1458" i="1"/>
  <c r="C1458" i="1"/>
  <c r="G1457" i="1"/>
  <c r="D1457" i="1"/>
  <c r="C1457" i="1"/>
  <c r="D1456" i="1"/>
  <c r="C1456" i="1"/>
  <c r="G1456" i="1" s="1"/>
  <c r="G1455" i="1"/>
  <c r="I1455" i="1" s="1"/>
  <c r="D1455" i="1"/>
  <c r="C1455" i="1"/>
  <c r="H1455" i="1" s="1"/>
  <c r="D1454" i="1"/>
  <c r="C1454" i="1"/>
  <c r="D1453" i="1"/>
  <c r="H1452" i="1"/>
  <c r="G1452" i="1"/>
  <c r="I1452" i="1" s="1"/>
  <c r="D1452" i="1"/>
  <c r="C1452" i="1"/>
  <c r="J1452" i="1" s="1"/>
  <c r="G1451" i="1"/>
  <c r="I1451" i="1" s="1"/>
  <c r="D1451" i="1"/>
  <c r="C1451" i="1"/>
  <c r="H1451" i="1" s="1"/>
  <c r="H1450" i="1"/>
  <c r="D1450" i="1"/>
  <c r="C1450" i="1"/>
  <c r="J1450" i="1" s="1"/>
  <c r="J1449" i="1"/>
  <c r="D1449" i="1"/>
  <c r="C1449" i="1"/>
  <c r="H1448" i="1"/>
  <c r="G1448" i="1"/>
  <c r="I1448" i="1" s="1"/>
  <c r="D1448" i="1"/>
  <c r="C1448" i="1"/>
  <c r="J1448" i="1" s="1"/>
  <c r="G1447" i="1"/>
  <c r="I1447" i="1" s="1"/>
  <c r="D1447" i="1"/>
  <c r="C1447" i="1"/>
  <c r="H1447" i="1" s="1"/>
  <c r="H1446" i="1"/>
  <c r="D1446" i="1"/>
  <c r="C1446" i="1"/>
  <c r="J1446" i="1" s="1"/>
  <c r="J1445" i="1"/>
  <c r="D1445" i="1"/>
  <c r="C1445" i="1"/>
  <c r="J1444" i="1"/>
  <c r="G1444" i="1"/>
  <c r="D1444" i="1"/>
  <c r="H1444" i="1" s="1"/>
  <c r="C1444" i="1"/>
  <c r="D1443" i="1"/>
  <c r="H1443" i="1" s="1"/>
  <c r="C1443" i="1"/>
  <c r="J1442" i="1"/>
  <c r="H1442" i="1"/>
  <c r="G1442" i="1"/>
  <c r="I1442" i="1" s="1"/>
  <c r="D1442" i="1"/>
  <c r="C1442" i="1"/>
  <c r="D1441" i="1"/>
  <c r="C1441" i="1"/>
  <c r="J1440" i="1"/>
  <c r="G1440" i="1"/>
  <c r="I1440" i="1" s="1"/>
  <c r="D1440" i="1"/>
  <c r="H1440" i="1" s="1"/>
  <c r="C1440" i="1"/>
  <c r="D1439" i="1"/>
  <c r="H1439" i="1" s="1"/>
  <c r="C1439" i="1"/>
  <c r="C1438" i="1"/>
  <c r="D1437" i="1"/>
  <c r="C1437" i="1"/>
  <c r="D1434" i="1"/>
  <c r="C1434" i="1"/>
  <c r="G1434" i="1" s="1"/>
  <c r="D1433" i="1"/>
  <c r="C1433" i="1"/>
  <c r="H1432" i="1"/>
  <c r="D1432" i="1"/>
  <c r="C1432" i="1"/>
  <c r="G1432" i="1" s="1"/>
  <c r="D1431" i="1"/>
  <c r="H1431" i="1" s="1"/>
  <c r="C1431" i="1"/>
  <c r="H1430" i="1"/>
  <c r="D1430" i="1"/>
  <c r="C1430" i="1"/>
  <c r="G1430" i="1" s="1"/>
  <c r="D1429" i="1"/>
  <c r="C1429" i="1"/>
  <c r="D1428" i="1"/>
  <c r="C1428" i="1"/>
  <c r="G1428" i="1" s="1"/>
  <c r="D1427" i="1"/>
  <c r="H1427" i="1" s="1"/>
  <c r="C1427" i="1"/>
  <c r="D1426" i="1"/>
  <c r="C1426" i="1"/>
  <c r="G1426" i="1" s="1"/>
  <c r="D1425" i="1"/>
  <c r="C1425" i="1"/>
  <c r="H1424" i="1"/>
  <c r="D1424" i="1"/>
  <c r="C1424" i="1"/>
  <c r="G1424" i="1" s="1"/>
  <c r="D1423" i="1"/>
  <c r="H1423" i="1" s="1"/>
  <c r="C1423" i="1"/>
  <c r="H1422" i="1"/>
  <c r="D1422" i="1"/>
  <c r="C1422" i="1"/>
  <c r="G1422" i="1" s="1"/>
  <c r="D1421" i="1"/>
  <c r="C1421" i="1"/>
  <c r="D1420" i="1"/>
  <c r="C1420" i="1"/>
  <c r="G1420" i="1" s="1"/>
  <c r="D1419" i="1"/>
  <c r="H1419" i="1" s="1"/>
  <c r="C1419" i="1"/>
  <c r="D1418" i="1"/>
  <c r="C1418" i="1"/>
  <c r="G1418" i="1" s="1"/>
  <c r="D1417" i="1"/>
  <c r="C1417" i="1"/>
  <c r="H1416" i="1"/>
  <c r="D1416" i="1"/>
  <c r="C1416" i="1"/>
  <c r="G1416" i="1" s="1"/>
  <c r="D1415" i="1"/>
  <c r="H1415" i="1" s="1"/>
  <c r="C1415" i="1"/>
  <c r="H1414" i="1"/>
  <c r="D1414" i="1"/>
  <c r="C1414" i="1"/>
  <c r="D1413" i="1"/>
  <c r="C1413" i="1"/>
  <c r="D1412" i="1"/>
  <c r="C1412" i="1"/>
  <c r="D1411" i="1"/>
  <c r="H1411" i="1" s="1"/>
  <c r="C1411" i="1"/>
  <c r="D1410" i="1"/>
  <c r="C1410" i="1"/>
  <c r="G1410" i="1" s="1"/>
  <c r="D1409" i="1"/>
  <c r="C1409" i="1"/>
  <c r="H1408" i="1"/>
  <c r="D1408" i="1"/>
  <c r="C1408" i="1"/>
  <c r="G1408" i="1" s="1"/>
  <c r="D1407" i="1"/>
  <c r="H1407" i="1" s="1"/>
  <c r="C1407" i="1"/>
  <c r="H1406" i="1"/>
  <c r="D1406" i="1"/>
  <c r="C1406" i="1"/>
  <c r="G1406" i="1" s="1"/>
  <c r="D1405" i="1"/>
  <c r="C1405" i="1"/>
  <c r="D1404" i="1"/>
  <c r="C1404" i="1"/>
  <c r="G1404" i="1" s="1"/>
  <c r="D1403" i="1"/>
  <c r="H1403" i="1" s="1"/>
  <c r="C1403" i="1"/>
  <c r="D1402" i="1"/>
  <c r="C1402" i="1"/>
  <c r="G1402" i="1" s="1"/>
  <c r="D1401" i="1"/>
  <c r="C1401" i="1"/>
  <c r="H1400" i="1"/>
  <c r="D1400" i="1"/>
  <c r="C1400" i="1"/>
  <c r="G1400" i="1" s="1"/>
  <c r="D1399" i="1"/>
  <c r="H1399" i="1" s="1"/>
  <c r="C1399" i="1"/>
  <c r="H1398" i="1"/>
  <c r="D1398" i="1"/>
  <c r="C1398" i="1"/>
  <c r="G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D1388" i="1"/>
  <c r="C1388" i="1"/>
  <c r="H1388" i="1" s="1"/>
  <c r="D1387" i="1"/>
  <c r="C1387" i="1"/>
  <c r="H1387" i="1" s="1"/>
  <c r="G1386" i="1"/>
  <c r="D1386" i="1"/>
  <c r="C1386" i="1"/>
  <c r="H1386" i="1" s="1"/>
  <c r="G1385" i="1"/>
  <c r="D1385" i="1"/>
  <c r="C1385" i="1"/>
  <c r="H1385" i="1" s="1"/>
  <c r="D1384" i="1"/>
  <c r="C1384" i="1"/>
  <c r="H1384" i="1" s="1"/>
  <c r="D1383" i="1"/>
  <c r="G1382" i="1"/>
  <c r="D1382" i="1"/>
  <c r="C1382" i="1"/>
  <c r="H1382" i="1" s="1"/>
  <c r="G1381" i="1"/>
  <c r="D1381" i="1"/>
  <c r="C1381" i="1"/>
  <c r="H1381" i="1" s="1"/>
  <c r="D1380" i="1"/>
  <c r="C1380" i="1"/>
  <c r="H1380" i="1" s="1"/>
  <c r="D1379" i="1"/>
  <c r="C1379" i="1"/>
  <c r="H1379" i="1" s="1"/>
  <c r="G1378" i="1"/>
  <c r="D1378" i="1"/>
  <c r="C1378" i="1"/>
  <c r="H1378" i="1" s="1"/>
  <c r="G1377" i="1"/>
  <c r="D1377" i="1"/>
  <c r="C1377" i="1"/>
  <c r="H1377" i="1" s="1"/>
  <c r="D1376" i="1"/>
  <c r="C1376" i="1"/>
  <c r="H1376" i="1" s="1"/>
  <c r="D1375" i="1"/>
  <c r="C1375" i="1"/>
  <c r="H1375" i="1" s="1"/>
  <c r="G1374" i="1"/>
  <c r="D1374" i="1"/>
  <c r="C1374" i="1"/>
  <c r="H1374" i="1" s="1"/>
  <c r="G1373" i="1"/>
  <c r="D1373" i="1"/>
  <c r="C1373" i="1"/>
  <c r="H1373" i="1" s="1"/>
  <c r="D1372" i="1"/>
  <c r="C1372" i="1"/>
  <c r="H1372" i="1" s="1"/>
  <c r="D1371" i="1"/>
  <c r="C1371" i="1"/>
  <c r="H1371" i="1" s="1"/>
  <c r="G1370" i="1"/>
  <c r="D1370" i="1"/>
  <c r="C1370" i="1"/>
  <c r="H1370" i="1" s="1"/>
  <c r="G1369" i="1"/>
  <c r="D1369" i="1"/>
  <c r="C1369" i="1"/>
  <c r="H1369" i="1" s="1"/>
  <c r="D1368" i="1"/>
  <c r="C1368" i="1"/>
  <c r="H1368" i="1" s="1"/>
  <c r="D1367" i="1"/>
  <c r="C1367" i="1"/>
  <c r="H1367" i="1" s="1"/>
  <c r="G1366" i="1"/>
  <c r="D1366" i="1"/>
  <c r="C1366" i="1"/>
  <c r="H1366" i="1" s="1"/>
  <c r="G1365" i="1"/>
  <c r="D1365" i="1"/>
  <c r="C1365" i="1"/>
  <c r="H1365" i="1" s="1"/>
  <c r="D1364" i="1"/>
  <c r="C1364" i="1"/>
  <c r="H1364" i="1" s="1"/>
  <c r="D1363" i="1"/>
  <c r="C1363" i="1"/>
  <c r="H1363" i="1" s="1"/>
  <c r="G1362" i="1"/>
  <c r="D1362" i="1"/>
  <c r="C1362" i="1"/>
  <c r="H1362" i="1" s="1"/>
  <c r="G1361" i="1"/>
  <c r="D1361" i="1"/>
  <c r="C1361" i="1"/>
  <c r="H1361" i="1" s="1"/>
  <c r="D1360" i="1"/>
  <c r="C1360" i="1"/>
  <c r="H1360" i="1" s="1"/>
  <c r="D1359" i="1"/>
  <c r="C1359" i="1"/>
  <c r="H1359" i="1" s="1"/>
  <c r="G1358" i="1"/>
  <c r="D1358" i="1"/>
  <c r="C1358" i="1"/>
  <c r="H1358" i="1" s="1"/>
  <c r="G1357" i="1"/>
  <c r="D1357" i="1"/>
  <c r="C1357" i="1"/>
  <c r="H1357" i="1" s="1"/>
  <c r="D1356" i="1"/>
  <c r="C1356" i="1"/>
  <c r="H1356" i="1" s="1"/>
  <c r="D1355" i="1"/>
  <c r="C1355" i="1"/>
  <c r="H1355" i="1" s="1"/>
  <c r="G1354" i="1"/>
  <c r="D1354" i="1"/>
  <c r="C1354" i="1"/>
  <c r="H1354" i="1" s="1"/>
  <c r="G1353" i="1"/>
  <c r="D1353" i="1"/>
  <c r="C1353" i="1"/>
  <c r="H1353" i="1" s="1"/>
  <c r="D1352" i="1"/>
  <c r="C1352" i="1"/>
  <c r="H1352" i="1" s="1"/>
  <c r="D1351" i="1"/>
  <c r="C1351" i="1"/>
  <c r="H1351" i="1" s="1"/>
  <c r="G1350" i="1"/>
  <c r="D1350" i="1"/>
  <c r="C1350" i="1"/>
  <c r="H1350" i="1" s="1"/>
  <c r="G1349" i="1"/>
  <c r="D1349" i="1"/>
  <c r="C1349" i="1"/>
  <c r="H1349" i="1" s="1"/>
  <c r="D1348" i="1"/>
  <c r="C1348" i="1"/>
  <c r="H1348" i="1" s="1"/>
  <c r="D1347" i="1"/>
  <c r="C1347" i="1"/>
  <c r="H1347" i="1" s="1"/>
  <c r="G1346" i="1"/>
  <c r="D1346" i="1"/>
  <c r="C1346" i="1"/>
  <c r="H1346" i="1" s="1"/>
  <c r="G1345" i="1"/>
  <c r="D1345" i="1"/>
  <c r="C1345" i="1"/>
  <c r="H1345" i="1" s="1"/>
  <c r="D1344" i="1"/>
  <c r="C1344" i="1"/>
  <c r="H1344" i="1" s="1"/>
  <c r="D1343" i="1"/>
  <c r="C1343" i="1"/>
  <c r="H1343" i="1" s="1"/>
  <c r="G1342" i="1"/>
  <c r="D1342" i="1"/>
  <c r="C1342" i="1"/>
  <c r="H1342" i="1" s="1"/>
  <c r="G1341" i="1"/>
  <c r="D1341" i="1"/>
  <c r="C1341" i="1"/>
  <c r="H1341" i="1" s="1"/>
  <c r="D1340" i="1"/>
  <c r="C1340" i="1"/>
  <c r="H1340" i="1" s="1"/>
  <c r="D1339" i="1"/>
  <c r="C1339" i="1"/>
  <c r="H1339" i="1" s="1"/>
  <c r="G1338" i="1"/>
  <c r="D1338" i="1"/>
  <c r="C1338" i="1"/>
  <c r="H1338" i="1" s="1"/>
  <c r="G1337" i="1"/>
  <c r="D1337" i="1"/>
  <c r="C1337" i="1"/>
  <c r="H1337" i="1" s="1"/>
  <c r="D1336" i="1"/>
  <c r="C1336" i="1"/>
  <c r="H1336" i="1" s="1"/>
  <c r="D1335" i="1"/>
  <c r="C1335" i="1"/>
  <c r="H1335" i="1" s="1"/>
  <c r="G1334" i="1"/>
  <c r="D1334" i="1"/>
  <c r="C1334" i="1"/>
  <c r="H1334" i="1" s="1"/>
  <c r="G1333" i="1"/>
  <c r="D1333" i="1"/>
  <c r="C1333" i="1"/>
  <c r="H1333" i="1" s="1"/>
  <c r="D1332" i="1"/>
  <c r="C1332" i="1"/>
  <c r="H1332" i="1" s="1"/>
  <c r="D1331" i="1"/>
  <c r="C1331" i="1"/>
  <c r="H1331" i="1" s="1"/>
  <c r="G1330" i="1"/>
  <c r="D1330" i="1"/>
  <c r="C1330" i="1"/>
  <c r="H1330" i="1" s="1"/>
  <c r="D1329" i="1"/>
  <c r="D1328" i="1"/>
  <c r="C1328" i="1"/>
  <c r="H1328" i="1" s="1"/>
  <c r="D1327" i="1"/>
  <c r="C1327" i="1"/>
  <c r="H1327" i="1" s="1"/>
  <c r="G1326" i="1"/>
  <c r="D1326" i="1"/>
  <c r="C1326" i="1"/>
  <c r="H1326" i="1" s="1"/>
  <c r="G1325" i="1"/>
  <c r="D1325" i="1"/>
  <c r="C1325" i="1"/>
  <c r="H1325" i="1" s="1"/>
  <c r="D1324" i="1"/>
  <c r="C1324" i="1"/>
  <c r="H1324" i="1" s="1"/>
  <c r="D1323" i="1"/>
  <c r="C1323" i="1"/>
  <c r="H1323" i="1" s="1"/>
  <c r="G1322" i="1"/>
  <c r="D1322" i="1"/>
  <c r="C1322" i="1"/>
  <c r="H1322" i="1" s="1"/>
  <c r="G1321" i="1"/>
  <c r="D1321" i="1"/>
  <c r="C1321" i="1"/>
  <c r="H1321" i="1" s="1"/>
  <c r="D1320" i="1"/>
  <c r="C1320" i="1"/>
  <c r="G1320" i="1" s="1"/>
  <c r="D1319" i="1"/>
  <c r="C1319" i="1"/>
  <c r="H1319" i="1" s="1"/>
  <c r="D1318" i="1"/>
  <c r="G1318" i="1" s="1"/>
  <c r="C1318" i="1"/>
  <c r="G1317" i="1"/>
  <c r="D1317" i="1"/>
  <c r="C1317" i="1"/>
  <c r="H1317" i="1" s="1"/>
  <c r="D1316" i="1"/>
  <c r="C1316" i="1"/>
  <c r="G1316" i="1" s="1"/>
  <c r="D1315" i="1"/>
  <c r="C1315" i="1"/>
  <c r="H1315" i="1" s="1"/>
  <c r="D1314" i="1"/>
  <c r="G1314" i="1" s="1"/>
  <c r="C1314" i="1"/>
  <c r="G1313" i="1"/>
  <c r="D1313" i="1"/>
  <c r="C1313" i="1"/>
  <c r="H1313" i="1" s="1"/>
  <c r="D1312" i="1"/>
  <c r="C1312" i="1"/>
  <c r="G1312" i="1" s="1"/>
  <c r="D1311" i="1"/>
  <c r="C1311" i="1"/>
  <c r="H1311" i="1" s="1"/>
  <c r="D1310" i="1"/>
  <c r="G1310" i="1" s="1"/>
  <c r="C1310" i="1"/>
  <c r="G1309" i="1"/>
  <c r="D1309" i="1"/>
  <c r="C1309" i="1"/>
  <c r="H1309" i="1" s="1"/>
  <c r="D1308" i="1"/>
  <c r="C1308" i="1"/>
  <c r="G1308" i="1" s="1"/>
  <c r="D1307" i="1"/>
  <c r="C1307" i="1"/>
  <c r="H1307" i="1" s="1"/>
  <c r="D1306" i="1"/>
  <c r="G1306" i="1" s="1"/>
  <c r="C1306" i="1"/>
  <c r="G1305" i="1"/>
  <c r="D1305" i="1"/>
  <c r="C1305" i="1"/>
  <c r="H1305" i="1" s="1"/>
  <c r="D1304" i="1"/>
  <c r="C1304" i="1"/>
  <c r="G1304" i="1" s="1"/>
  <c r="D1303" i="1"/>
  <c r="C1303" i="1"/>
  <c r="H1303" i="1" s="1"/>
  <c r="D1302" i="1"/>
  <c r="G1302" i="1" s="1"/>
  <c r="C1302" i="1"/>
  <c r="G1301" i="1"/>
  <c r="D1301" i="1"/>
  <c r="C1301" i="1"/>
  <c r="H1301" i="1" s="1"/>
  <c r="D1300" i="1"/>
  <c r="C1300" i="1"/>
  <c r="G1300" i="1" s="1"/>
  <c r="D1299" i="1"/>
  <c r="D1298" i="1"/>
  <c r="C1298" i="1"/>
  <c r="G1297" i="1"/>
  <c r="D1297" i="1"/>
  <c r="C1297" i="1"/>
  <c r="H1297" i="1" s="1"/>
  <c r="D1296" i="1"/>
  <c r="C1296" i="1"/>
  <c r="G1296" i="1" s="1"/>
  <c r="D1295" i="1"/>
  <c r="C1295" i="1"/>
  <c r="H1295" i="1" s="1"/>
  <c r="D1294" i="1"/>
  <c r="C1294" i="1"/>
  <c r="G1293" i="1"/>
  <c r="D1293" i="1"/>
  <c r="C1293" i="1"/>
  <c r="H1293" i="1" s="1"/>
  <c r="D1292" i="1"/>
  <c r="G1292" i="1" s="1"/>
  <c r="C1292" i="1"/>
  <c r="D1291" i="1"/>
  <c r="C1291" i="1"/>
  <c r="H1291" i="1" s="1"/>
  <c r="D1290" i="1"/>
  <c r="C1290" i="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G1278" i="1" s="1"/>
  <c r="C1278" i="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D1264" i="1"/>
  <c r="G1264" i="1" s="1"/>
  <c r="C1264" i="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D1240" i="1"/>
  <c r="G1240" i="1" s="1"/>
  <c r="C1240" i="1"/>
  <c r="G1239" i="1"/>
  <c r="D1239" i="1"/>
  <c r="C1239" i="1"/>
  <c r="H1239" i="1" s="1"/>
  <c r="G1238" i="1"/>
  <c r="D1238" i="1"/>
  <c r="C1238" i="1"/>
  <c r="H1238" i="1" s="1"/>
  <c r="D1237" i="1"/>
  <c r="G1237" i="1" s="1"/>
  <c r="C1237" i="1"/>
  <c r="H1237" i="1" s="1"/>
  <c r="C1236" i="1"/>
  <c r="D1235" i="1"/>
  <c r="G1234" i="1"/>
  <c r="D1234" i="1"/>
  <c r="C1234" i="1"/>
  <c r="H1234" i="1" s="1"/>
  <c r="G1233" i="1"/>
  <c r="D1233" i="1"/>
  <c r="C1233" i="1"/>
  <c r="H1233" i="1" s="1"/>
  <c r="D1232" i="1"/>
  <c r="G1232" i="1" s="1"/>
  <c r="C1232" i="1"/>
  <c r="G1231" i="1"/>
  <c r="D1231" i="1"/>
  <c r="C1231" i="1"/>
  <c r="H1231" i="1" s="1"/>
  <c r="G1230" i="1"/>
  <c r="D1230" i="1"/>
  <c r="C1230" i="1"/>
  <c r="H1230" i="1" s="1"/>
  <c r="G1229" i="1"/>
  <c r="D1229" i="1"/>
  <c r="C1229" i="1"/>
  <c r="H1229" i="1" s="1"/>
  <c r="D1228" i="1"/>
  <c r="G1228" i="1" s="1"/>
  <c r="C1228" i="1"/>
  <c r="D1227" i="1"/>
  <c r="G1227" i="1" s="1"/>
  <c r="C1227" i="1"/>
  <c r="H1227" i="1" s="1"/>
  <c r="G1226" i="1"/>
  <c r="D1226" i="1"/>
  <c r="C1226" i="1"/>
  <c r="H1226" i="1" s="1"/>
  <c r="G1225" i="1"/>
  <c r="D1225" i="1"/>
  <c r="C1225" i="1"/>
  <c r="H1225" i="1" s="1"/>
  <c r="D1224" i="1"/>
  <c r="G1224" i="1" s="1"/>
  <c r="C1224" i="1"/>
  <c r="D1223" i="1"/>
  <c r="G1223" i="1" s="1"/>
  <c r="C1223" i="1"/>
  <c r="H1223" i="1" s="1"/>
  <c r="D1222" i="1"/>
  <c r="G1221" i="1"/>
  <c r="D1221" i="1"/>
  <c r="C1221" i="1"/>
  <c r="H1221" i="1" s="1"/>
  <c r="G1220" i="1"/>
  <c r="D1220" i="1"/>
  <c r="C1220" i="1"/>
  <c r="H1220" i="1" s="1"/>
  <c r="G1219" i="1"/>
  <c r="D1219" i="1"/>
  <c r="C1219" i="1"/>
  <c r="H1219" i="1" s="1"/>
  <c r="D1218" i="1"/>
  <c r="G1218" i="1" s="1"/>
  <c r="C1218" i="1"/>
  <c r="G1217" i="1"/>
  <c r="D1217" i="1"/>
  <c r="C1217" i="1"/>
  <c r="H1217" i="1" s="1"/>
  <c r="D1216" i="1"/>
  <c r="G1216" i="1" s="1"/>
  <c r="C1216" i="1"/>
  <c r="D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H1166" i="1"/>
  <c r="G1166" i="1"/>
  <c r="D1166" i="1"/>
  <c r="C1166" i="1"/>
  <c r="H1165" i="1"/>
  <c r="D1165" i="1"/>
  <c r="G1165" i="1" s="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C1157" i="1"/>
  <c r="H1156" i="1"/>
  <c r="D1156" i="1"/>
  <c r="G1156" i="1" s="1"/>
  <c r="C1156" i="1"/>
  <c r="H1155" i="1"/>
  <c r="D1155" i="1"/>
  <c r="G1155" i="1" s="1"/>
  <c r="C1155" i="1"/>
  <c r="C1154" i="1"/>
  <c r="H1151" i="1"/>
  <c r="D1151" i="1"/>
  <c r="G1151" i="1" s="1"/>
  <c r="C1151" i="1"/>
  <c r="H1150" i="1"/>
  <c r="G1150" i="1"/>
  <c r="D1150" i="1"/>
  <c r="C1150" i="1"/>
  <c r="H1149" i="1"/>
  <c r="D1149" i="1"/>
  <c r="G1149" i="1" s="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G1004" i="1"/>
  <c r="D1004" i="1"/>
  <c r="H1004" i="1" s="1"/>
  <c r="C1004" i="1"/>
  <c r="G1003" i="1"/>
  <c r="D1003" i="1"/>
  <c r="H1003" i="1" s="1"/>
  <c r="C1003" i="1"/>
  <c r="H1002" i="1"/>
  <c r="G1002" i="1"/>
  <c r="D1002" i="1"/>
  <c r="C1002" i="1"/>
  <c r="H1001" i="1"/>
  <c r="G1001" i="1"/>
  <c r="D1001" i="1"/>
  <c r="C1001" i="1"/>
  <c r="H1000" i="1"/>
  <c r="G1000" i="1"/>
  <c r="D1000" i="1"/>
  <c r="C1000" i="1"/>
  <c r="H999" i="1"/>
  <c r="G999" i="1"/>
  <c r="D999" i="1"/>
  <c r="C999" i="1"/>
  <c r="H998" i="1"/>
  <c r="G998" i="1"/>
  <c r="D998" i="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D643" i="1"/>
  <c r="G643" i="1" s="1"/>
  <c r="C643" i="1"/>
  <c r="H642" i="1"/>
  <c r="G642" i="1"/>
  <c r="D642" i="1"/>
  <c r="C642" i="1"/>
  <c r="H641" i="1"/>
  <c r="D641" i="1"/>
  <c r="G641" i="1" s="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H412" i="1"/>
  <c r="G412" i="1"/>
  <c r="D412" i="1"/>
  <c r="C412" i="1"/>
  <c r="C411" i="1"/>
  <c r="H406" i="1"/>
  <c r="G406" i="1"/>
  <c r="D406" i="1"/>
  <c r="C406" i="1"/>
  <c r="H405" i="1"/>
  <c r="D405" i="1"/>
  <c r="G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D366" i="1"/>
  <c r="G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H290" i="1"/>
  <c r="D290" i="1"/>
  <c r="G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C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C184" i="1"/>
  <c r="H183" i="1"/>
  <c r="D183" i="1"/>
  <c r="G183" i="1" s="1"/>
  <c r="C183" i="1"/>
  <c r="D182" i="1"/>
  <c r="H182" i="1" s="1"/>
  <c r="C182" i="1"/>
  <c r="H181" i="1"/>
  <c r="D181" i="1"/>
  <c r="G181" i="1" s="1"/>
  <c r="C181" i="1"/>
  <c r="H180" i="1"/>
  <c r="D180" i="1"/>
  <c r="G180" i="1" s="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D157" i="1"/>
  <c r="H157" i="1" s="1"/>
  <c r="C157" i="1"/>
  <c r="H156" i="1"/>
  <c r="G156" i="1"/>
  <c r="D156" i="1"/>
  <c r="C156" i="1"/>
  <c r="D155" i="1"/>
  <c r="H155" i="1" s="1"/>
  <c r="C155" i="1"/>
  <c r="D154" i="1"/>
  <c r="H154" i="1" s="1"/>
  <c r="C154" i="1"/>
  <c r="H153" i="1"/>
  <c r="G153" i="1"/>
  <c r="D153" i="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D132" i="1"/>
  <c r="G132" i="1" s="1"/>
  <c r="C132" i="1"/>
  <c r="D131" i="1"/>
  <c r="H131" i="1" s="1"/>
  <c r="C131" i="1"/>
  <c r="D130" i="1"/>
  <c r="H130" i="1" s="1"/>
  <c r="C130" i="1"/>
  <c r="C129" i="1"/>
  <c r="H128" i="1"/>
  <c r="G128" i="1"/>
  <c r="D128" i="1"/>
  <c r="C128" i="1"/>
  <c r="H127" i="1"/>
  <c r="G127" i="1"/>
  <c r="D127" i="1"/>
  <c r="C127" i="1"/>
  <c r="D126" i="1"/>
  <c r="H126" i="1" s="1"/>
  <c r="C126" i="1"/>
  <c r="D125" i="1"/>
  <c r="H125" i="1" s="1"/>
  <c r="C125" i="1"/>
  <c r="D124" i="1"/>
  <c r="H124" i="1" s="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D81" i="1"/>
  <c r="H81" i="1" s="1"/>
  <c r="C81" i="1"/>
  <c r="G80" i="1"/>
  <c r="D80" i="1"/>
  <c r="H80" i="1" s="1"/>
  <c r="C80" i="1"/>
  <c r="D79" i="1"/>
  <c r="H79" i="1" s="1"/>
  <c r="C79" i="1"/>
  <c r="D78" i="1"/>
  <c r="G77" i="1"/>
  <c r="D77" i="1"/>
  <c r="H77" i="1" s="1"/>
  <c r="C77" i="1"/>
  <c r="G76" i="1"/>
  <c r="D76" i="1"/>
  <c r="H76" i="1" s="1"/>
  <c r="C76" i="1"/>
  <c r="G75" i="1"/>
  <c r="D75" i="1"/>
  <c r="H75" i="1" s="1"/>
  <c r="C75" i="1"/>
  <c r="G74" i="1"/>
  <c r="D74" i="1"/>
  <c r="H74" i="1" s="1"/>
  <c r="C74" i="1"/>
  <c r="C73" i="1"/>
  <c r="G72" i="1"/>
  <c r="D72" i="1"/>
  <c r="H72" i="1" s="1"/>
  <c r="C72" i="1"/>
  <c r="G71" i="1"/>
  <c r="D71" i="1"/>
  <c r="H71" i="1" s="1"/>
  <c r="C71" i="1"/>
  <c r="G70" i="1"/>
  <c r="D70" i="1"/>
  <c r="H70" i="1" s="1"/>
  <c r="C70" i="1"/>
  <c r="G69" i="1"/>
  <c r="D69" i="1"/>
  <c r="H69" i="1" s="1"/>
  <c r="C69" i="1"/>
  <c r="G68" i="1"/>
  <c r="D68" i="1"/>
  <c r="H68" i="1" s="1"/>
  <c r="C68" i="1"/>
  <c r="G67" i="1"/>
  <c r="D67" i="1"/>
  <c r="H67" i="1" s="1"/>
  <c r="C67" i="1"/>
  <c r="D66" i="1"/>
  <c r="H66" i="1" s="1"/>
  <c r="C66" i="1"/>
  <c r="G65" i="1"/>
  <c r="D65" i="1"/>
  <c r="H65" i="1" s="1"/>
  <c r="C65"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G45" i="1"/>
  <c r="D45" i="1"/>
  <c r="H45" i="1" s="1"/>
  <c r="C45"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C1576" i="1" l="1"/>
  <c r="G1576" i="1" s="1"/>
  <c r="H1506" i="1"/>
  <c r="G1505" i="1"/>
  <c r="H1504" i="1"/>
  <c r="H1501" i="1"/>
  <c r="G1501" i="1"/>
  <c r="D24" i="8"/>
  <c r="C1499" i="1" s="1"/>
  <c r="H1488" i="1"/>
  <c r="C1483" i="1"/>
  <c r="H1481" i="1"/>
  <c r="G1481" i="1"/>
  <c r="H1482" i="1"/>
  <c r="G1454" i="1"/>
  <c r="H30" i="3"/>
  <c r="D5" i="7"/>
  <c r="D1436" i="1"/>
  <c r="I29" i="3"/>
  <c r="G1438" i="1"/>
  <c r="G316" i="9"/>
  <c r="E316" i="9" s="1"/>
  <c r="B316" i="9" s="1"/>
  <c r="D1438" i="1"/>
  <c r="G1412" i="1"/>
  <c r="G1414" i="1"/>
  <c r="F118" i="6"/>
  <c r="H1278" i="1"/>
  <c r="H1271" i="1"/>
  <c r="H1264" i="1"/>
  <c r="H1240" i="1"/>
  <c r="D1236" i="1"/>
  <c r="G1236" i="1" s="1"/>
  <c r="H1232" i="1"/>
  <c r="F250" i="5"/>
  <c r="H1228" i="1"/>
  <c r="H1224" i="1"/>
  <c r="H1218" i="1"/>
  <c r="D1214" i="1"/>
  <c r="I23" i="3"/>
  <c r="H1216" i="1"/>
  <c r="G1157" i="1"/>
  <c r="H1157" i="1"/>
  <c r="D1154" i="1"/>
  <c r="H1148" i="1"/>
  <c r="F170" i="5"/>
  <c r="G1056" i="1"/>
  <c r="H1056" i="1"/>
  <c r="G1030" i="1"/>
  <c r="H1030" i="1"/>
  <c r="G997" i="1"/>
  <c r="F13" i="5"/>
  <c r="F219" i="9"/>
  <c r="B219" i="9" s="1"/>
  <c r="E30" i="9"/>
  <c r="F652" i="4"/>
  <c r="G632" i="1"/>
  <c r="G631" i="1"/>
  <c r="G364" i="1"/>
  <c r="G365" i="1"/>
  <c r="E363" i="4"/>
  <c r="D358" i="1" s="1"/>
  <c r="D411" i="1"/>
  <c r="E643" i="4"/>
  <c r="D637" i="1" s="1"/>
  <c r="H637" i="1" s="1"/>
  <c r="E644" i="4"/>
  <c r="D638" i="1" s="1"/>
  <c r="H259" i="1"/>
  <c r="G259" i="1"/>
  <c r="F263" i="4"/>
  <c r="H255" i="1"/>
  <c r="G255" i="1"/>
  <c r="E252" i="4"/>
  <c r="D248" i="1" s="1"/>
  <c r="F259" i="4"/>
  <c r="G209" i="1"/>
  <c r="G206" i="1"/>
  <c r="G207" i="1"/>
  <c r="E196" i="4"/>
  <c r="D192" i="1" s="1"/>
  <c r="G184" i="1"/>
  <c r="H184" i="1"/>
  <c r="F188" i="4"/>
  <c r="E46" i="9"/>
  <c r="G182" i="1"/>
  <c r="E45" i="9"/>
  <c r="B45" i="9" s="1"/>
  <c r="B221" i="9"/>
  <c r="F220" i="9"/>
  <c r="B220" i="9" s="1"/>
  <c r="H173" i="1"/>
  <c r="F177" i="4"/>
  <c r="G168" i="1"/>
  <c r="E163" i="4"/>
  <c r="D159" i="1" s="1"/>
  <c r="H159" i="1" s="1"/>
  <c r="G167" i="1"/>
  <c r="G165" i="1"/>
  <c r="G166" i="1"/>
  <c r="G164" i="1"/>
  <c r="G163" i="1"/>
  <c r="G162" i="1"/>
  <c r="E41" i="9"/>
  <c r="B41" i="9" s="1"/>
  <c r="G160" i="1"/>
  <c r="G161" i="1"/>
  <c r="G158" i="1"/>
  <c r="G155" i="1"/>
  <c r="G157" i="1"/>
  <c r="G154" i="1"/>
  <c r="G152" i="1"/>
  <c r="G149" i="1"/>
  <c r="G150" i="1"/>
  <c r="F153" i="4"/>
  <c r="E133" i="4"/>
  <c r="D129" i="1" s="1"/>
  <c r="H129" i="1" s="1"/>
  <c r="G129" i="1"/>
  <c r="G130" i="1"/>
  <c r="G131" i="1"/>
  <c r="G126" i="1"/>
  <c r="G124" i="1"/>
  <c r="G125" i="1"/>
  <c r="F128" i="4"/>
  <c r="G120" i="1"/>
  <c r="G121" i="1"/>
  <c r="G123" i="1"/>
  <c r="B217" i="9"/>
  <c r="E38" i="9"/>
  <c r="B38" i="9" s="1"/>
  <c r="G81" i="1"/>
  <c r="G79" i="1"/>
  <c r="H73" i="1"/>
  <c r="G73" i="1"/>
  <c r="E50" i="4"/>
  <c r="D46" i="1" s="1"/>
  <c r="F77" i="4"/>
  <c r="G66" i="1"/>
  <c r="G64" i="1"/>
  <c r="H1290" i="1"/>
  <c r="H1294" i="1"/>
  <c r="H1298" i="1"/>
  <c r="H1302" i="1"/>
  <c r="H1306" i="1"/>
  <c r="H1310" i="1"/>
  <c r="H1314" i="1"/>
  <c r="H1318" i="1"/>
  <c r="G1324" i="1"/>
  <c r="G1328" i="1"/>
  <c r="G1332" i="1"/>
  <c r="G1336" i="1"/>
  <c r="G1340" i="1"/>
  <c r="G1344" i="1"/>
  <c r="G1348" i="1"/>
  <c r="G1352" i="1"/>
  <c r="G1356" i="1"/>
  <c r="G1360" i="1"/>
  <c r="G1364" i="1"/>
  <c r="G1368" i="1"/>
  <c r="G1372" i="1"/>
  <c r="G1376" i="1"/>
  <c r="G1380" i="1"/>
  <c r="G1384" i="1"/>
  <c r="G1388" i="1"/>
  <c r="G1392" i="1"/>
  <c r="G1396" i="1"/>
  <c r="H1402" i="1"/>
  <c r="H1410" i="1"/>
  <c r="H1418" i="1"/>
  <c r="H1426" i="1"/>
  <c r="H1434" i="1"/>
  <c r="H1449" i="1"/>
  <c r="G1449" i="1"/>
  <c r="I1449" i="1" s="1"/>
  <c r="I1462" i="1"/>
  <c r="H1471" i="1"/>
  <c r="J1471" i="1"/>
  <c r="G1471" i="1"/>
  <c r="I1471" i="1" s="1"/>
  <c r="H1473" i="1"/>
  <c r="J1473" i="1"/>
  <c r="G1473" i="1"/>
  <c r="I1473" i="1" s="1"/>
  <c r="H1475" i="1"/>
  <c r="G1475" i="1"/>
  <c r="G1522" i="1"/>
  <c r="H1522" i="1"/>
  <c r="G1538" i="1"/>
  <c r="H1538" i="1"/>
  <c r="G1554" i="1"/>
  <c r="H1554" i="1"/>
  <c r="G1570" i="1"/>
  <c r="H1570" i="1"/>
  <c r="G1484" i="1"/>
  <c r="H1484" i="1"/>
  <c r="G1500" i="1"/>
  <c r="H1500" i="1"/>
  <c r="G1516" i="1"/>
  <c r="H1516" i="1"/>
  <c r="G1291" i="1"/>
  <c r="G1295" i="1"/>
  <c r="G1303" i="1"/>
  <c r="G1307" i="1"/>
  <c r="G1311" i="1"/>
  <c r="G1315" i="1"/>
  <c r="G1319" i="1"/>
  <c r="G1323" i="1"/>
  <c r="G1327" i="1"/>
  <c r="G1331" i="1"/>
  <c r="G1335" i="1"/>
  <c r="G1339" i="1"/>
  <c r="G1343" i="1"/>
  <c r="G1347" i="1"/>
  <c r="G1351" i="1"/>
  <c r="G1355" i="1"/>
  <c r="G1359" i="1"/>
  <c r="G1363" i="1"/>
  <c r="G1367" i="1"/>
  <c r="G1371" i="1"/>
  <c r="G1375" i="1"/>
  <c r="G1379" i="1"/>
  <c r="G1387" i="1"/>
  <c r="G1391" i="1"/>
  <c r="G1395" i="1"/>
  <c r="H1404" i="1"/>
  <c r="H1412" i="1"/>
  <c r="H1420" i="1"/>
  <c r="H1428" i="1"/>
  <c r="H1438" i="1"/>
  <c r="H1453" i="1"/>
  <c r="G1453" i="1"/>
  <c r="G1520" i="1"/>
  <c r="H1520" i="1"/>
  <c r="G1536" i="1"/>
  <c r="H1536" i="1"/>
  <c r="G1552" i="1"/>
  <c r="H1552" i="1"/>
  <c r="G1568" i="1"/>
  <c r="H1568" i="1"/>
  <c r="F253" i="4"/>
  <c r="D252" i="4"/>
  <c r="G1290" i="1"/>
  <c r="H1292" i="1"/>
  <c r="G1294" i="1"/>
  <c r="H1296" i="1"/>
  <c r="G1298" i="1"/>
  <c r="H1300" i="1"/>
  <c r="H1304" i="1"/>
  <c r="H1308" i="1"/>
  <c r="H1312" i="1"/>
  <c r="H1316" i="1"/>
  <c r="H1320" i="1"/>
  <c r="I1464" i="1"/>
  <c r="J1472" i="1"/>
  <c r="H1472" i="1"/>
  <c r="G1472" i="1"/>
  <c r="I1472" i="1" s="1"/>
  <c r="J1474" i="1"/>
  <c r="H1474" i="1"/>
  <c r="G1474" i="1"/>
  <c r="I1474" i="1" s="1"/>
  <c r="G1486" i="1"/>
  <c r="H1486" i="1"/>
  <c r="G1502" i="1"/>
  <c r="H1502" i="1"/>
  <c r="F68" i="4"/>
  <c r="D50" i="4"/>
  <c r="G1401" i="1"/>
  <c r="G1405" i="1"/>
  <c r="G1409" i="1"/>
  <c r="G1413" i="1"/>
  <c r="G1417" i="1"/>
  <c r="G1421" i="1"/>
  <c r="G1425" i="1"/>
  <c r="G1429" i="1"/>
  <c r="G1433" i="1"/>
  <c r="G1437" i="1"/>
  <c r="G1441" i="1"/>
  <c r="I1441" i="1" s="1"/>
  <c r="J1441" i="1"/>
  <c r="G1445" i="1"/>
  <c r="E7" i="4"/>
  <c r="F112" i="4"/>
  <c r="D106" i="4"/>
  <c r="F125" i="4"/>
  <c r="F140" i="4"/>
  <c r="D139" i="4"/>
  <c r="F159" i="4"/>
  <c r="F210" i="4"/>
  <c r="D196" i="4"/>
  <c r="F516" i="4"/>
  <c r="D515" i="4"/>
  <c r="F6" i="6"/>
  <c r="D5" i="6"/>
  <c r="I1444" i="1"/>
  <c r="J1447" i="1"/>
  <c r="J1451" i="1"/>
  <c r="J1455" i="1"/>
  <c r="J1462" i="1"/>
  <c r="H1462" i="1"/>
  <c r="H1463" i="1"/>
  <c r="I1463" i="1" s="1"/>
  <c r="J1463" i="1"/>
  <c r="J1464" i="1"/>
  <c r="H1464" i="1"/>
  <c r="H1465" i="1"/>
  <c r="I1465" i="1" s="1"/>
  <c r="J1465" i="1"/>
  <c r="J1466" i="1"/>
  <c r="H1466" i="1"/>
  <c r="I1466" i="1" s="1"/>
  <c r="H1467" i="1"/>
  <c r="I1467" i="1" s="1"/>
  <c r="J1467" i="1"/>
  <c r="J1468" i="1"/>
  <c r="H1468" i="1"/>
  <c r="I1468" i="1" s="1"/>
  <c r="F8" i="4"/>
  <c r="D7" i="4"/>
  <c r="G1399" i="1"/>
  <c r="H1401" i="1"/>
  <c r="G1403" i="1"/>
  <c r="H1405" i="1"/>
  <c r="G1407" i="1"/>
  <c r="H1409" i="1"/>
  <c r="G1411" i="1"/>
  <c r="H1413" i="1"/>
  <c r="G1415" i="1"/>
  <c r="H1417" i="1"/>
  <c r="G1419" i="1"/>
  <c r="H1421" i="1"/>
  <c r="G1423" i="1"/>
  <c r="H1425" i="1"/>
  <c r="G1427" i="1"/>
  <c r="H1429" i="1"/>
  <c r="G1431" i="1"/>
  <c r="H1433" i="1"/>
  <c r="H1437" i="1"/>
  <c r="G1439" i="1"/>
  <c r="I1439" i="1" s="1"/>
  <c r="J1439" i="1"/>
  <c r="H1441" i="1"/>
  <c r="G1443" i="1"/>
  <c r="I1443" i="1" s="1"/>
  <c r="J1443" i="1"/>
  <c r="H1445" i="1"/>
  <c r="G1446" i="1"/>
  <c r="I1446" i="1" s="1"/>
  <c r="G1450" i="1"/>
  <c r="I1450" i="1" s="1"/>
  <c r="H1454" i="1"/>
  <c r="H1456" i="1"/>
  <c r="I1456" i="1" s="1"/>
  <c r="J1456" i="1"/>
  <c r="J1457" i="1"/>
  <c r="H1457" i="1"/>
  <c r="I1457" i="1" s="1"/>
  <c r="H1458" i="1"/>
  <c r="I1458" i="1" s="1"/>
  <c r="J1458" i="1"/>
  <c r="J1459" i="1"/>
  <c r="H1459" i="1"/>
  <c r="I1459" i="1" s="1"/>
  <c r="H1460" i="1"/>
  <c r="I1460" i="1" s="1"/>
  <c r="J1460" i="1"/>
  <c r="G1470" i="1"/>
  <c r="H1476" i="1"/>
  <c r="I1476" i="1" s="1"/>
  <c r="J1476" i="1"/>
  <c r="J1477" i="1"/>
  <c r="H1477" i="1"/>
  <c r="I1477" i="1" s="1"/>
  <c r="H1478" i="1"/>
  <c r="I1478" i="1" s="1"/>
  <c r="J1478" i="1"/>
  <c r="J1479" i="1"/>
  <c r="H1479" i="1"/>
  <c r="I1479" i="1" s="1"/>
  <c r="H1492" i="1"/>
  <c r="H1494" i="1"/>
  <c r="H1508" i="1"/>
  <c r="H1510" i="1"/>
  <c r="H1528" i="1"/>
  <c r="H1530" i="1"/>
  <c r="H1544" i="1"/>
  <c r="H1546" i="1"/>
  <c r="H1560" i="1"/>
  <c r="H1562" i="1"/>
  <c r="H1576" i="1"/>
  <c r="H1578" i="1"/>
  <c r="F98" i="4"/>
  <c r="D82" i="4"/>
  <c r="F133" i="4"/>
  <c r="E152" i="4"/>
  <c r="F17" i="4"/>
  <c r="F225" i="4"/>
  <c r="D224" i="4"/>
  <c r="F369" i="4"/>
  <c r="F8" i="5"/>
  <c r="E141" i="6"/>
  <c r="E224" i="4"/>
  <c r="D220" i="1" s="1"/>
  <c r="D299" i="4"/>
  <c r="F304" i="4"/>
  <c r="F312" i="4"/>
  <c r="D311" i="4"/>
  <c r="F568" i="4"/>
  <c r="D567" i="4"/>
  <c r="D528" i="4" s="1"/>
  <c r="F626" i="4"/>
  <c r="D625" i="4"/>
  <c r="E68" i="5"/>
  <c r="F39" i="6"/>
  <c r="D35" i="6"/>
  <c r="F164" i="4"/>
  <c r="F268" i="4"/>
  <c r="D351" i="4"/>
  <c r="F356" i="4"/>
  <c r="F364" i="4"/>
  <c r="D363" i="4"/>
  <c r="F478" i="4"/>
  <c r="D472" i="4"/>
  <c r="F29" i="5"/>
  <c r="D12" i="5"/>
  <c r="G291" i="9"/>
  <c r="E291" i="9" s="1"/>
  <c r="B291" i="9" s="1"/>
  <c r="D146" i="5"/>
  <c r="F149" i="5"/>
  <c r="F239" i="5"/>
  <c r="D238" i="5"/>
  <c r="G290" i="9"/>
  <c r="E290" i="9" s="1"/>
  <c r="B290" i="9" s="1"/>
  <c r="F88" i="5"/>
  <c r="D87" i="5"/>
  <c r="F191" i="5"/>
  <c r="D190" i="5"/>
  <c r="B146" i="9"/>
  <c r="F277" i="9"/>
  <c r="F422" i="4"/>
  <c r="D421" i="4"/>
  <c r="F490" i="4"/>
  <c r="D484" i="4"/>
  <c r="E515" i="4"/>
  <c r="D509" i="1" s="1"/>
  <c r="E567" i="4"/>
  <c r="D561" i="1" s="1"/>
  <c r="D580" i="4"/>
  <c r="D593" i="4"/>
  <c r="F69" i="5"/>
  <c r="F70" i="5"/>
  <c r="F78" i="5"/>
  <c r="F90" i="6"/>
  <c r="D8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B192" i="9" s="1"/>
  <c r="G189" i="9"/>
  <c r="E189" i="9" s="1"/>
  <c r="B189"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G279" i="9"/>
  <c r="E279" i="9" s="1"/>
  <c r="B279" i="9" s="1"/>
  <c r="G188" i="9"/>
  <c r="E188" i="9" s="1"/>
  <c r="B188" i="9" s="1"/>
  <c r="G166" i="9"/>
  <c r="E166" i="9" s="1"/>
  <c r="B166" i="9" s="1"/>
  <c r="G162" i="9"/>
  <c r="E162" i="9" s="1"/>
  <c r="B162" i="9" s="1"/>
  <c r="B88" i="9"/>
  <c r="B104" i="9"/>
  <c r="B120" i="9"/>
  <c r="B136" i="9"/>
  <c r="G164" i="9"/>
  <c r="E164" i="9" s="1"/>
  <c r="B164" i="9" s="1"/>
  <c r="G187" i="9"/>
  <c r="E187" i="9" s="1"/>
  <c r="B187" i="9" s="1"/>
  <c r="D644" i="4"/>
  <c r="F417" i="4"/>
  <c r="E12" i="5"/>
  <c r="D990" i="1" s="1"/>
  <c r="F35" i="5"/>
  <c r="G308" i="9"/>
  <c r="E308" i="9" s="1"/>
  <c r="B308" i="9" s="1"/>
  <c r="F177" i="5"/>
  <c r="D176" i="5"/>
  <c r="G311" i="9"/>
  <c r="E311" i="9" s="1"/>
  <c r="B311" i="9" s="1"/>
  <c r="F206" i="5"/>
  <c r="D245" i="5"/>
  <c r="F259" i="5"/>
  <c r="D258" i="5"/>
  <c r="B22" i="9"/>
  <c r="B26" i="9"/>
  <c r="B30" i="9"/>
  <c r="B34" i="9"/>
  <c r="B42" i="9"/>
  <c r="B46" i="9"/>
  <c r="B50" i="9"/>
  <c r="B54" i="9"/>
  <c r="B58" i="9"/>
  <c r="B62" i="9"/>
  <c r="B66" i="9"/>
  <c r="B70" i="9"/>
  <c r="B74" i="9"/>
  <c r="B78" i="9"/>
  <c r="B82" i="9"/>
  <c r="E86" i="9"/>
  <c r="B86" i="9" s="1"/>
  <c r="B91" i="9"/>
  <c r="E102" i="9"/>
  <c r="B102" i="9" s="1"/>
  <c r="B107" i="9"/>
  <c r="E118" i="9"/>
  <c r="B118" i="9" s="1"/>
  <c r="B123" i="9"/>
  <c r="E134" i="9"/>
  <c r="B134" i="9" s="1"/>
  <c r="B139" i="9"/>
  <c r="B307" i="9"/>
  <c r="B150" i="9"/>
  <c r="B154" i="9"/>
  <c r="B158" i="9"/>
  <c r="B303" i="9"/>
  <c r="E176" i="5"/>
  <c r="E153" i="9"/>
  <c r="B153" i="9" s="1"/>
  <c r="E157" i="9"/>
  <c r="B157" i="9" s="1"/>
  <c r="F223" i="9"/>
  <c r="B223" i="9" s="1"/>
  <c r="F239" i="9"/>
  <c r="B239" i="9" s="1"/>
  <c r="F255" i="9"/>
  <c r="B255" i="9" s="1"/>
  <c r="F271" i="9"/>
  <c r="B271" i="9" s="1"/>
  <c r="B299" i="9"/>
  <c r="B287" i="9"/>
  <c r="B282" i="9"/>
  <c r="E286" i="9"/>
  <c r="B286" i="9" s="1"/>
  <c r="B292" i="9"/>
  <c r="B296" i="9"/>
  <c r="B300" i="9"/>
  <c r="B304" i="9"/>
  <c r="D42" i="8" l="1"/>
  <c r="G313" i="9" s="1"/>
  <c r="E313" i="9" s="1"/>
  <c r="B313" i="9" s="1"/>
  <c r="H1499" i="1"/>
  <c r="G1499" i="1"/>
  <c r="H1483" i="1"/>
  <c r="G1483" i="1"/>
  <c r="H1436" i="1"/>
  <c r="H29" i="3"/>
  <c r="C1436" i="1"/>
  <c r="E315" i="9"/>
  <c r="I10" i="3" s="1"/>
  <c r="G1436" i="1"/>
  <c r="H1236" i="1"/>
  <c r="G1154" i="1"/>
  <c r="H1154" i="1"/>
  <c r="G637" i="1"/>
  <c r="F643" i="4"/>
  <c r="E350" i="4"/>
  <c r="E407" i="4" s="1"/>
  <c r="D402" i="1" s="1"/>
  <c r="E408" i="4"/>
  <c r="D403" i="1" s="1"/>
  <c r="H411" i="1"/>
  <c r="G411" i="1"/>
  <c r="F163" i="4"/>
  <c r="G159" i="1"/>
  <c r="F528" i="4"/>
  <c r="C522" i="1"/>
  <c r="F258" i="5"/>
  <c r="C1235" i="1"/>
  <c r="E151" i="4"/>
  <c r="D148" i="1"/>
  <c r="F7" i="4"/>
  <c r="D6" i="4"/>
  <c r="C3" i="1"/>
  <c r="F252" i="4"/>
  <c r="C248" i="1"/>
  <c r="D175" i="5"/>
  <c r="F176" i="5"/>
  <c r="H22" i="3"/>
  <c r="C1153" i="1"/>
  <c r="D68" i="5"/>
  <c r="F87" i="5"/>
  <c r="C1065" i="1"/>
  <c r="F299" i="4"/>
  <c r="D298" i="4"/>
  <c r="C294" i="1"/>
  <c r="F593" i="4"/>
  <c r="C587" i="1"/>
  <c r="F311" i="4"/>
  <c r="C306" i="1"/>
  <c r="F82" i="4"/>
  <c r="C78" i="1"/>
  <c r="F515" i="4"/>
  <c r="C509" i="1"/>
  <c r="H21" i="9"/>
  <c r="F106" i="4"/>
  <c r="C102" i="1"/>
  <c r="D237" i="5"/>
  <c r="F238" i="5"/>
  <c r="C1215" i="1"/>
  <c r="F472" i="4"/>
  <c r="C466" i="1"/>
  <c r="F567" i="4"/>
  <c r="C561" i="1"/>
  <c r="F5" i="6"/>
  <c r="D141" i="6"/>
  <c r="G318" i="9"/>
  <c r="E318" i="9" s="1"/>
  <c r="H24" i="3"/>
  <c r="C1299" i="1"/>
  <c r="F196" i="4"/>
  <c r="C192" i="1"/>
  <c r="G21" i="9"/>
  <c r="E21" i="9" s="1"/>
  <c r="E6" i="4"/>
  <c r="D3" i="1"/>
  <c r="F89" i="6"/>
  <c r="C1383" i="1"/>
  <c r="D420" i="4"/>
  <c r="F421" i="4"/>
  <c r="C415" i="1"/>
  <c r="F12" i="5"/>
  <c r="D7" i="5"/>
  <c r="C990" i="1"/>
  <c r="I21" i="3"/>
  <c r="D1046" i="1"/>
  <c r="I28" i="3"/>
  <c r="D1435" i="1"/>
  <c r="F224" i="4"/>
  <c r="C220" i="1"/>
  <c r="F152" i="4"/>
  <c r="F245" i="5"/>
  <c r="C1222" i="1"/>
  <c r="E420" i="4"/>
  <c r="F351" i="4"/>
  <c r="D350" i="4"/>
  <c r="C346" i="1"/>
  <c r="F625" i="4"/>
  <c r="C619" i="1"/>
  <c r="E175" i="5"/>
  <c r="D1152" i="1" s="1"/>
  <c r="I22" i="3"/>
  <c r="D1153" i="1"/>
  <c r="F644" i="4"/>
  <c r="C638" i="1"/>
  <c r="F213" i="9"/>
  <c r="B213" i="9" s="1"/>
  <c r="F580" i="4"/>
  <c r="C574" i="1"/>
  <c r="F484" i="4"/>
  <c r="C478" i="1"/>
  <c r="G310" i="9"/>
  <c r="E310" i="9" s="1"/>
  <c r="B310" i="9" s="1"/>
  <c r="F190" i="5"/>
  <c r="C1167" i="1"/>
  <c r="F146" i="5"/>
  <c r="C1124" i="1"/>
  <c r="E528" i="4"/>
  <c r="F363" i="4"/>
  <c r="C358" i="1"/>
  <c r="F35" i="6"/>
  <c r="H25" i="3"/>
  <c r="C1329" i="1"/>
  <c r="E7" i="5"/>
  <c r="D151" i="4"/>
  <c r="F139" i="4"/>
  <c r="C135" i="1"/>
  <c r="F50" i="4"/>
  <c r="C46" i="1"/>
  <c r="G314" i="9" l="1"/>
  <c r="E314" i="9" s="1"/>
  <c r="B314" i="9" s="1"/>
  <c r="K1451" i="9"/>
  <c r="H19" i="9"/>
  <c r="E19" i="9" s="1"/>
  <c r="B19" i="9" s="1"/>
  <c r="C1517" i="1"/>
  <c r="H11" i="3" s="1"/>
  <c r="I34" i="3"/>
  <c r="D345" i="1"/>
  <c r="E636" i="4"/>
  <c r="D630" i="1" s="1"/>
  <c r="D522" i="1"/>
  <c r="H574" i="1"/>
  <c r="G574" i="1"/>
  <c r="G619" i="1"/>
  <c r="H619" i="1"/>
  <c r="F7" i="5"/>
  <c r="D6" i="5"/>
  <c r="H20" i="3"/>
  <c r="C985" i="1"/>
  <c r="D635" i="4"/>
  <c r="F420" i="4"/>
  <c r="C414" i="1"/>
  <c r="D407" i="4"/>
  <c r="F298" i="4"/>
  <c r="C293" i="1"/>
  <c r="D412" i="4"/>
  <c r="F6" i="4"/>
  <c r="H16" i="3"/>
  <c r="C2" i="1"/>
  <c r="H522" i="1"/>
  <c r="G522" i="1"/>
  <c r="H46" i="1"/>
  <c r="G46" i="1"/>
  <c r="D289" i="4"/>
  <c r="D290" i="4" s="1"/>
  <c r="F151" i="4"/>
  <c r="H17" i="3"/>
  <c r="C147" i="1"/>
  <c r="E635" i="4"/>
  <c r="D629" i="1" s="1"/>
  <c r="D414" i="1"/>
  <c r="B21" i="9"/>
  <c r="H561" i="1"/>
  <c r="G561" i="1"/>
  <c r="G1215" i="1"/>
  <c r="H1215" i="1"/>
  <c r="E6" i="5"/>
  <c r="I20" i="3"/>
  <c r="D985" i="1"/>
  <c r="G1222" i="1"/>
  <c r="H1222" i="1"/>
  <c r="G192" i="1"/>
  <c r="H192" i="1"/>
  <c r="E317" i="9"/>
  <c r="B318" i="9"/>
  <c r="H1065" i="1"/>
  <c r="G1065" i="1"/>
  <c r="G148" i="1"/>
  <c r="H148" i="1"/>
  <c r="G1235" i="1"/>
  <c r="H1235" i="1"/>
  <c r="D636" i="4"/>
  <c r="E412" i="4"/>
  <c r="I16" i="3"/>
  <c r="D2" i="1"/>
  <c r="H9" i="3"/>
  <c r="H1299" i="1"/>
  <c r="G1299" i="1"/>
  <c r="G102" i="1"/>
  <c r="H102" i="1"/>
  <c r="F68" i="5"/>
  <c r="H21" i="3"/>
  <c r="C1046" i="1"/>
  <c r="F175" i="5"/>
  <c r="C1152" i="1"/>
  <c r="G1124" i="1"/>
  <c r="H1124" i="1"/>
  <c r="H220" i="1"/>
  <c r="G220" i="1"/>
  <c r="H1383" i="1"/>
  <c r="G1383" i="1"/>
  <c r="H78" i="1"/>
  <c r="G78" i="1"/>
  <c r="G587" i="1"/>
  <c r="H587" i="1"/>
  <c r="G1153" i="1"/>
  <c r="H1153" i="1"/>
  <c r="H248" i="1"/>
  <c r="G248" i="1"/>
  <c r="H358" i="1"/>
  <c r="G358" i="1"/>
  <c r="G478" i="1"/>
  <c r="H478" i="1"/>
  <c r="G346" i="1"/>
  <c r="H346" i="1"/>
  <c r="H415" i="1"/>
  <c r="G415" i="1"/>
  <c r="G135" i="1"/>
  <c r="H135" i="1"/>
  <c r="H1329" i="1"/>
  <c r="G1329" i="1"/>
  <c r="G1167" i="1"/>
  <c r="H1167" i="1"/>
  <c r="H638" i="1"/>
  <c r="G638" i="1"/>
  <c r="D408" i="4"/>
  <c r="F350" i="4"/>
  <c r="C345" i="1"/>
  <c r="H990" i="1"/>
  <c r="G990" i="1"/>
  <c r="F141" i="6"/>
  <c r="C1435" i="1"/>
  <c r="H28" i="3"/>
  <c r="H466" i="1"/>
  <c r="G466" i="1"/>
  <c r="F237" i="5"/>
  <c r="H23" i="3"/>
  <c r="C1214" i="1"/>
  <c r="H509" i="1"/>
  <c r="G509" i="1"/>
  <c r="G306" i="1"/>
  <c r="H306" i="1"/>
  <c r="H294" i="1"/>
  <c r="G294" i="1"/>
  <c r="G3" i="1"/>
  <c r="H3" i="1"/>
  <c r="E289" i="4"/>
  <c r="I17" i="3"/>
  <c r="D147" i="1"/>
  <c r="G1517" i="1" l="1"/>
  <c r="H1517" i="1"/>
  <c r="E312" i="9"/>
  <c r="F290" i="4"/>
  <c r="C286" i="1"/>
  <c r="N3" i="9"/>
  <c r="I11" i="3"/>
  <c r="E639" i="4"/>
  <c r="D407" i="1"/>
  <c r="F412" i="4"/>
  <c r="D639" i="4"/>
  <c r="C407" i="1"/>
  <c r="F635" i="4"/>
  <c r="C629" i="1"/>
  <c r="G147" i="1"/>
  <c r="H147" i="1"/>
  <c r="H2" i="1"/>
  <c r="G2" i="1"/>
  <c r="F407" i="4"/>
  <c r="C402" i="1"/>
  <c r="G985" i="1"/>
  <c r="H985" i="1"/>
  <c r="E413" i="4"/>
  <c r="E414" i="4" s="1"/>
  <c r="D409" i="1" s="1"/>
  <c r="E291" i="4"/>
  <c r="D287" i="1" s="1"/>
  <c r="D285" i="1"/>
  <c r="K3" i="9"/>
  <c r="I9" i="3"/>
  <c r="H278" i="9"/>
  <c r="D984" i="1"/>
  <c r="G293" i="1"/>
  <c r="H293" i="1"/>
  <c r="G278" i="9"/>
  <c r="F6" i="5"/>
  <c r="G285" i="9"/>
  <c r="E285" i="9" s="1"/>
  <c r="B285" i="9" s="1"/>
  <c r="C984" i="1"/>
  <c r="G1214" i="1"/>
  <c r="H1214" i="1"/>
  <c r="F408" i="4"/>
  <c r="C403" i="1"/>
  <c r="G1046" i="1"/>
  <c r="H1046" i="1"/>
  <c r="F636" i="4"/>
  <c r="C630" i="1"/>
  <c r="D413" i="4"/>
  <c r="D414" i="4" s="1"/>
  <c r="F289" i="4"/>
  <c r="D291" i="4"/>
  <c r="C285" i="1"/>
  <c r="G1435" i="1"/>
  <c r="H1435" i="1"/>
  <c r="G345" i="1"/>
  <c r="H345" i="1"/>
  <c r="G1152" i="1"/>
  <c r="H1152" i="1"/>
  <c r="E290" i="4"/>
  <c r="D286" i="1" s="1"/>
  <c r="H414" i="1"/>
  <c r="G414" i="1"/>
  <c r="E278" i="9" l="1"/>
  <c r="E277" i="9" s="1"/>
  <c r="F414" i="4"/>
  <c r="C409" i="1"/>
  <c r="G285" i="1"/>
  <c r="H285" i="1"/>
  <c r="H630" i="1"/>
  <c r="G630" i="1"/>
  <c r="G403" i="1"/>
  <c r="H403" i="1"/>
  <c r="H8" i="3"/>
  <c r="H984" i="1"/>
  <c r="G984" i="1"/>
  <c r="G286" i="1"/>
  <c r="H286" i="1"/>
  <c r="D640" i="4"/>
  <c r="D641" i="4" s="1"/>
  <c r="D415" i="4"/>
  <c r="F413" i="4"/>
  <c r="C408" i="1"/>
  <c r="H402" i="1"/>
  <c r="G402" i="1"/>
  <c r="E640" i="4"/>
  <c r="E641" i="4" s="1"/>
  <c r="E415" i="4"/>
  <c r="D410" i="1" s="1"/>
  <c r="D408" i="1"/>
  <c r="G407" i="1"/>
  <c r="H407" i="1"/>
  <c r="F291" i="4"/>
  <c r="C287" i="1"/>
  <c r="H629" i="1"/>
  <c r="G629" i="1"/>
  <c r="F639" i="4"/>
  <c r="C633" i="1"/>
  <c r="D633" i="1"/>
  <c r="B278" i="9" l="1"/>
  <c r="F641" i="4"/>
  <c r="C635" i="1"/>
  <c r="M3" i="9"/>
  <c r="I8" i="3"/>
  <c r="H409" i="1"/>
  <c r="G409" i="1"/>
  <c r="G287" i="1"/>
  <c r="H287" i="1"/>
  <c r="F415" i="4"/>
  <c r="C410" i="1"/>
  <c r="D635" i="1"/>
  <c r="E642" i="4"/>
  <c r="E645" i="4" s="1"/>
  <c r="D634" i="1"/>
  <c r="F640" i="4"/>
  <c r="D642" i="4"/>
  <c r="C634" i="1"/>
  <c r="H633" i="1"/>
  <c r="G633" i="1"/>
  <c r="G408" i="1"/>
  <c r="H408" i="1"/>
  <c r="G410" i="1" l="1"/>
  <c r="H410" i="1"/>
  <c r="H634" i="1"/>
  <c r="G634" i="1"/>
  <c r="E646" i="4"/>
  <c r="D636" i="1"/>
  <c r="H635" i="1"/>
  <c r="G635" i="1"/>
  <c r="F642" i="4"/>
  <c r="D646" i="4"/>
  <c r="C636" i="1"/>
  <c r="I18" i="3"/>
  <c r="D639" i="1"/>
  <c r="D645" i="4"/>
  <c r="H636" i="1" l="1"/>
  <c r="G636" i="1"/>
  <c r="F645" i="4"/>
  <c r="H18" i="3"/>
  <c r="C639" i="1"/>
  <c r="G276" i="9"/>
  <c r="E276" i="9" s="1"/>
  <c r="B276" i="9" s="1"/>
  <c r="F646" i="4"/>
  <c r="H19" i="3"/>
  <c r="C640" i="1"/>
  <c r="I19" i="3"/>
  <c r="D640" i="1"/>
  <c r="H7" i="3" s="1"/>
  <c r="J3" i="9" l="1"/>
  <c r="G640" i="1"/>
  <c r="H640" i="1"/>
  <c r="G639" i="1"/>
  <c r="H639" i="1"/>
  <c r="G274" i="9" l="1"/>
  <c r="M272" i="9"/>
  <c r="H18" i="9"/>
  <c r="L272" i="9"/>
  <c r="G18" i="9"/>
  <c r="H274" i="9"/>
  <c r="G17" i="9"/>
  <c r="M16" i="9"/>
  <c r="L15" i="9"/>
  <c r="L16" i="9"/>
  <c r="H15" i="9"/>
  <c r="J13" i="9"/>
  <c r="K8" i="9"/>
  <c r="J5" i="9"/>
  <c r="H17" i="9"/>
  <c r="I11" i="9"/>
  <c r="J6" i="9"/>
  <c r="K9" i="9"/>
  <c r="I9" i="9"/>
  <c r="I12" i="9"/>
  <c r="J7" i="9"/>
  <c r="J10" i="9"/>
  <c r="I6" i="9"/>
  <c r="M15" i="9"/>
  <c r="J11" i="9"/>
  <c r="K6" i="9"/>
  <c r="K13" i="9"/>
  <c r="G16" i="9"/>
  <c r="J12" i="9"/>
  <c r="K7" i="9"/>
  <c r="K12" i="9"/>
  <c r="J17" i="9"/>
  <c r="I13" i="9"/>
  <c r="J8" i="9"/>
  <c r="J9" i="9"/>
  <c r="G15" i="9"/>
  <c r="K10" i="9"/>
  <c r="K5" i="9"/>
  <c r="I17" i="9"/>
  <c r="H16" i="9"/>
  <c r="K11" i="9"/>
  <c r="I5" i="9"/>
  <c r="I8" i="9"/>
  <c r="I7" i="9"/>
  <c r="E5" i="9" l="1"/>
  <c r="B5" i="9" s="1"/>
  <c r="E15" i="9"/>
  <c r="E7" i="9"/>
  <c r="B7" i="9" s="1"/>
  <c r="E11" i="9"/>
  <c r="B11" i="9" s="1"/>
  <c r="E12" i="9"/>
  <c r="B12" i="9" s="1"/>
  <c r="F272" i="9"/>
  <c r="B272" i="9" s="1"/>
  <c r="E10" i="9"/>
  <c r="B10" i="9" s="1"/>
  <c r="E18" i="9"/>
  <c r="B18" i="9" s="1"/>
  <c r="E8" i="9"/>
  <c r="B8" i="9" s="1"/>
  <c r="E6" i="9"/>
  <c r="B6" i="9" s="1"/>
  <c r="E9" i="9"/>
  <c r="B9" i="9" s="1"/>
  <c r="E17" i="9"/>
  <c r="B17" i="9" s="1"/>
  <c r="F16" i="9"/>
  <c r="E16" i="9"/>
  <c r="E13" i="9"/>
  <c r="B13" i="9" s="1"/>
  <c r="F15" i="9"/>
  <c r="E274" i="9"/>
  <c r="F20" i="9" l="1"/>
  <c r="E14" i="9"/>
  <c r="B274" i="9"/>
  <c r="E20" i="9"/>
  <c r="I7" i="3" s="1"/>
  <c r="E4" i="9"/>
  <c r="F14" i="9"/>
  <c r="B16"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<sst xmlns="http://schemas.openxmlformats.org/spreadsheetml/2006/main" count="4374" uniqueCount="3426">
  <si>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</si>
  <si>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</si>
  <si>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</si>
  <si>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</si>
  <si>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</si>
  <si>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</si>
  <si>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</si>
  <si>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</si>
  <si>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</si>
  <si>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</si>
  <si>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</si>
  <si>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</si>
  <si>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</si>
  <si>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</si>
  <si>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</si>
  <si>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</si>
  <si>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</si>
  <si>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</si>
  <si>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</si>
  <si>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</si>
  <si>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</si>
  <si>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</si>
  <si>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</si>
  <si>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</si>
  <si>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</si>
  <si>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</si>
  <si>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</si>
  <si>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</si>
  <si>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</si>
  <si>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</si>
  <si>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</si>
  <si>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SESVETE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</si>
  <si>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</si>
  <si>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</si>
  <si>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</si>
  <si>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</si>
  <si>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</si>
  <si>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</si>
  <si>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</si>
  <si>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</si>
  <si>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</si>
  <si>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</si>
  <si>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</si>
  <si>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</si>
  <si>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</si>
  <si>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</si>
  <si>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</si>
  <si>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</si>
  <si>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</si>
  <si>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16738 - GIMNAZIJA SESVETE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</si>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</sst>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1604403.56</v>
      </c>
      <c r="D2" s="6">
        <f>'PR-RAS'!E6</f>
        <v>1962408.35</v>
      </c>
      <c r="E2" s="6">
        <v>0</v>
      </c>
      <c r="F2" s="6">
        <v>0</v>
      </c>
      <c r="G2" s="7">
        <f t="shared" ref="G2:G264" si="0">(B2/1000)*(C2*1+D2*2)</f>
        <v>5529.2202600000001</v>
      </c>
      <c r="H2" s="7">
        <f t="shared" ref="H2:H264" si="1">ABS(C2-ROUND(C2,0))+ABS(D2-ROUND(D2,0))</f>
        <v>0.7900000000372529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1268252.07</v>
      </c>
      <c r="D46" s="1">
        <f>'PR-RAS'!E50</f>
        <v>1572807.25</v>
      </c>
      <c r="E46" s="1">
        <v>0</v>
      </c>
      <c r="F46" s="1">
        <v>0</v>
      </c>
      <c r="G46" s="2">
        <f t="shared" si="0"/>
        <v>198623.99565</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1266459.26</v>
      </c>
      <c r="D64" s="1">
        <f>'PR-RAS'!E68</f>
        <v>1569847.98</v>
      </c>
      <c r="E64" s="1">
        <v>0</v>
      </c>
      <c r="F64" s="1">
        <v>0</v>
      </c>
      <c r="G64" s="2">
        <f t="shared" si="0"/>
        <v>277587.77885999996</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1265796.26</v>
      </c>
      <c r="D65" s="1">
        <f>'PR-RAS'!E69</f>
        <v>1569184.98</v>
      </c>
      <c r="E65" s="1">
        <v>0</v>
      </c>
      <c r="F65" s="1">
        <v>0</v>
      </c>
      <c r="G65" s="2">
        <f t="shared" si="0"/>
        <v>281866.63808</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v>
      </c>
      <c r="D66" s="1">
        <f>'PR-RAS'!E70</f>
        <v>663</v>
      </c>
      <c r="E66" s="1">
        <v>0</v>
      </c>
      <c r="F66" s="1">
        <v>0</v>
      </c>
      <c r="G66" s="2">
        <f t="shared" si="0"/>
        <v>129.285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1792.81</v>
      </c>
      <c r="D73" s="1">
        <f>'PR-RAS'!E77</f>
        <v>2959.27</v>
      </c>
      <c r="E73" s="1">
        <v>0</v>
      </c>
      <c r="F73" s="1">
        <v>0</v>
      </c>
      <c r="G73" s="2">
        <f t="shared" si="0"/>
        <v>555.21719999999993</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1792.81</v>
      </c>
      <c r="D76" s="1">
        <f>'PR-RAS'!E80</f>
        <v>2959.27</v>
      </c>
      <c r="E76" s="1">
        <v>0</v>
      </c>
      <c r="F76" s="1">
        <v>0</v>
      </c>
      <c r="G76" s="2">
        <f t="shared" si="0"/>
        <v>578.35125000000005</v>
      </c>
      <c r="H76" s="2">
        <f t="shared" si="1"/>
        <v>0.46000000000003638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2.91</v>
      </c>
      <c r="D78" s="1">
        <f>'PR-RAS'!E82</f>
        <v>4.32</v>
      </c>
      <c r="E78" s="1">
        <v>0</v>
      </c>
      <c r="F78" s="1">
        <v>0</v>
      </c>
      <c r="G78" s="2">
        <f t="shared" si="0"/>
        <v>0.88935000000000008</v>
      </c>
      <c r="H78" s="2">
        <f t="shared" si="1"/>
        <v>0.41000000000000014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2.91</v>
      </c>
      <c r="D79" s="1">
        <f>'PR-RAS'!E83</f>
        <v>4.32</v>
      </c>
      <c r="E79" s="1">
        <v>0</v>
      </c>
      <c r="F79" s="1">
        <v>0</v>
      </c>
      <c r="G79" s="2">
        <f t="shared" si="0"/>
        <v>0.90090000000000003</v>
      </c>
      <c r="H79" s="2">
        <f t="shared" si="1"/>
        <v>0.41000000000000014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2.91</v>
      </c>
      <c r="D81" s="1">
        <f>'PR-RAS'!E85</f>
        <v>4.32</v>
      </c>
      <c r="E81" s="1">
        <v>0</v>
      </c>
      <c r="F81" s="1">
        <v>0</v>
      </c>
      <c r="G81" s="2">
        <f t="shared" si="0"/>
        <v>0.92400000000000004</v>
      </c>
      <c r="H81" s="2">
        <f t="shared" si="1"/>
        <v>0.41000000000000014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12327.33</v>
      </c>
      <c r="D102" s="1">
        <f>'PR-RAS'!E106</f>
        <v>58621.27</v>
      </c>
      <c r="E102" s="1">
        <v>0</v>
      </c>
      <c r="F102" s="1">
        <v>0</v>
      </c>
      <c r="G102" s="2">
        <f t="shared" si="0"/>
        <v>13086.55687</v>
      </c>
      <c r="H102" s="2">
        <f t="shared" si="1"/>
        <v>0.59999999999672582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12327.33</v>
      </c>
      <c r="D108" s="1">
        <f>'PR-RAS'!E112</f>
        <v>58621.27</v>
      </c>
      <c r="E108" s="1">
        <v>0</v>
      </c>
      <c r="F108" s="1">
        <v>0</v>
      </c>
      <c r="G108" s="2">
        <f t="shared" si="0"/>
        <v>13863.97609</v>
      </c>
      <c r="H108" s="2">
        <f t="shared" si="1"/>
        <v>0.59999999999672582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12327.33</v>
      </c>
      <c r="D113" s="1">
        <f>'PR-RAS'!E117</f>
        <v>58621.27</v>
      </c>
      <c r="E113" s="1">
        <v>0</v>
      </c>
      <c r="F113" s="1">
        <v>0</v>
      </c>
      <c r="G113" s="2">
        <f t="shared" si="0"/>
        <v>14511.825440000001</v>
      </c>
      <c r="H113" s="2">
        <f t="shared" si="1"/>
        <v>0.59999999999672582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62014.39</v>
      </c>
      <c r="D120" s="1">
        <f>'PR-RAS'!E124</f>
        <v>76643.75</v>
      </c>
      <c r="E120" s="1">
        <v>0</v>
      </c>
      <c r="F120" s="1">
        <v>0</v>
      </c>
      <c r="G120" s="2">
        <f t="shared" si="0"/>
        <v>25620.924910000002</v>
      </c>
      <c r="H120" s="2">
        <f t="shared" si="1"/>
        <v>0.63999999999941792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60167.49</v>
      </c>
      <c r="D121" s="1">
        <f>'PR-RAS'!E125</f>
        <v>58742.38</v>
      </c>
      <c r="E121" s="1">
        <v>0</v>
      </c>
      <c r="F121" s="1">
        <v>0</v>
      </c>
      <c r="G121" s="2">
        <f t="shared" si="0"/>
        <v>21318.27</v>
      </c>
      <c r="H121" s="2">
        <f t="shared" si="1"/>
        <v>0.86999999999534339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60167.49</v>
      </c>
      <c r="D123" s="1">
        <f>'PR-RAS'!E127</f>
        <v>58742.38</v>
      </c>
      <c r="E123" s="1">
        <v>0</v>
      </c>
      <c r="F123" s="1">
        <v>0</v>
      </c>
      <c r="G123" s="2">
        <f t="shared" si="0"/>
        <v>21673.574499999999</v>
      </c>
      <c r="H123" s="2">
        <f t="shared" si="1"/>
        <v>0.86999999999534339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1846.9</v>
      </c>
      <c r="D124" s="1">
        <f>'PR-RAS'!E128</f>
        <v>17901.37</v>
      </c>
      <c r="E124" s="1">
        <v>0</v>
      </c>
      <c r="F124" s="1">
        <v>0</v>
      </c>
      <c r="G124" s="2">
        <f t="shared" si="0"/>
        <v>4630.9057199999997</v>
      </c>
      <c r="H124" s="2">
        <f t="shared" si="1"/>
        <v>0.46999999999889042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15780</v>
      </c>
      <c r="E125" s="1">
        <v>0</v>
      </c>
      <c r="F125" s="1">
        <v>0</v>
      </c>
      <c r="G125" s="2">
        <f t="shared" si="0"/>
        <v>3913.44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1846.9</v>
      </c>
      <c r="D126" s="1">
        <f>'PR-RAS'!E130</f>
        <v>2121.37</v>
      </c>
      <c r="E126" s="1">
        <v>0</v>
      </c>
      <c r="F126" s="1">
        <v>0</v>
      </c>
      <c r="G126" s="2">
        <f t="shared" si="0"/>
        <v>761.20499999999993</v>
      </c>
      <c r="H126" s="2">
        <f t="shared" si="1"/>
        <v>0.46999999999979991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261806.86</v>
      </c>
      <c r="D129" s="1">
        <f>'PR-RAS'!E133</f>
        <v>254331.75</v>
      </c>
      <c r="E129" s="1">
        <v>0</v>
      </c>
      <c r="F129" s="1">
        <v>0</v>
      </c>
      <c r="G129" s="2">
        <f t="shared" si="0"/>
        <v>98620.206080000004</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261806.86</v>
      </c>
      <c r="D130" s="1">
        <f>'PR-RAS'!E134</f>
        <v>254331.75</v>
      </c>
      <c r="E130" s="1">
        <v>0</v>
      </c>
      <c r="F130" s="1">
        <v>0</v>
      </c>
      <c r="G130" s="2">
        <f t="shared" si="0"/>
        <v>99390.676439999996</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209302.09</v>
      </c>
      <c r="D131" s="1">
        <f>'PR-RAS'!E135</f>
        <v>192548.6</v>
      </c>
      <c r="E131" s="1">
        <v>0</v>
      </c>
      <c r="F131" s="1">
        <v>0</v>
      </c>
      <c r="G131" s="2">
        <f t="shared" si="0"/>
        <v>77271.907700000011</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52504.77</v>
      </c>
      <c r="D132" s="1">
        <f>'PR-RAS'!E136</f>
        <v>61783.15</v>
      </c>
      <c r="E132" s="1">
        <v>0</v>
      </c>
      <c r="F132" s="1">
        <v>0</v>
      </c>
      <c r="G132" s="2">
        <f t="shared" si="0"/>
        <v>23065.310170000001</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0.01</v>
      </c>
      <c r="E135" s="1">
        <v>0</v>
      </c>
      <c r="F135" s="1">
        <v>0</v>
      </c>
      <c r="G135" s="2">
        <f t="shared" si="0"/>
        <v>2.6800000000000001E-3</v>
      </c>
      <c r="H135" s="2">
        <f t="shared" si="1"/>
        <v>0.01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0.01</v>
      </c>
      <c r="E146" s="1">
        <v>0</v>
      </c>
      <c r="F146" s="1">
        <v>0</v>
      </c>
      <c r="G146" s="2">
        <f t="shared" si="0"/>
        <v>2.8999999999999998E-3</v>
      </c>
      <c r="H146" s="2">
        <f t="shared" si="1"/>
        <v>0.01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1611527.9599999997</v>
      </c>
      <c r="D147" s="1">
        <f>'PR-RAS'!E151</f>
        <v>1834558.9400000002</v>
      </c>
      <c r="E147" s="1">
        <v>0</v>
      </c>
      <c r="F147" s="1">
        <v>0</v>
      </c>
      <c r="G147" s="2">
        <f t="shared" si="0"/>
        <v>770974.29263999988</v>
      </c>
      <c r="H147" s="2">
        <f t="shared" si="1"/>
        <v>0.10000000009313226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1258804.0699999998</v>
      </c>
      <c r="D148" s="1">
        <f>'PR-RAS'!E152</f>
        <v>1565362.0700000003</v>
      </c>
      <c r="E148" s="1">
        <v>0</v>
      </c>
      <c r="F148" s="1">
        <v>0</v>
      </c>
      <c r="G148" s="2">
        <f t="shared" si="0"/>
        <v>645260.64687000006</v>
      </c>
      <c r="H148" s="2">
        <f t="shared" si="1"/>
        <v>0.14000000013038516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1045554.88</v>
      </c>
      <c r="D149" s="1">
        <f>'PR-RAS'!E153</f>
        <v>1297937.9100000001</v>
      </c>
      <c r="E149" s="1">
        <v>0</v>
      </c>
      <c r="F149" s="1">
        <v>0</v>
      </c>
      <c r="G149" s="2">
        <f t="shared" si="0"/>
        <v>538931.74360000005</v>
      </c>
      <c r="H149" s="2">
        <f t="shared" si="1"/>
        <v>0.20999999984633178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1042141.71</v>
      </c>
      <c r="D150" s="1">
        <f>'PR-RAS'!E154</f>
        <v>1292574.5900000001</v>
      </c>
      <c r="E150" s="1">
        <v>0</v>
      </c>
      <c r="F150" s="1">
        <v>0</v>
      </c>
      <c r="G150" s="2">
        <f t="shared" si="0"/>
        <v>540466.34261000005</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3117.87</v>
      </c>
      <c r="D152" s="1">
        <f>'PR-RAS'!E156</f>
        <v>5363.32</v>
      </c>
      <c r="E152" s="1">
        <v>0</v>
      </c>
      <c r="F152" s="1">
        <v>0</v>
      </c>
      <c r="G152" s="2">
        <f t="shared" si="0"/>
        <v>2090.5210099999995</v>
      </c>
      <c r="H152" s="2">
        <f t="shared" si="1"/>
        <v>0.4499999999998181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295.3</v>
      </c>
      <c r="D153" s="1">
        <f>'PR-RAS'!E157</f>
        <v>0</v>
      </c>
      <c r="E153" s="1">
        <v>0</v>
      </c>
      <c r="F153" s="1">
        <v>0</v>
      </c>
      <c r="G153" s="2">
        <f t="shared" si="0"/>
        <v>44.885600000000004</v>
      </c>
      <c r="H153" s="2">
        <f t="shared" si="1"/>
        <v>0.30000000000001137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46645.51</v>
      </c>
      <c r="D154" s="1">
        <f>'PR-RAS'!E158</f>
        <v>66573.279999999999</v>
      </c>
      <c r="E154" s="1">
        <v>0</v>
      </c>
      <c r="F154" s="1">
        <v>0</v>
      </c>
      <c r="G154" s="2">
        <f t="shared" si="0"/>
        <v>27508.186710000002</v>
      </c>
      <c r="H154" s="2">
        <f t="shared" si="1"/>
        <v>0.76999999999679858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166603.68</v>
      </c>
      <c r="D155" s="1">
        <f>'PR-RAS'!E159</f>
        <v>200850.88</v>
      </c>
      <c r="E155" s="1">
        <v>0</v>
      </c>
      <c r="F155" s="1">
        <v>0</v>
      </c>
      <c r="G155" s="2">
        <f t="shared" si="0"/>
        <v>87519.037759999992</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166570.85</v>
      </c>
      <c r="D157" s="1">
        <f>'PR-RAS'!E161</f>
        <v>200837.49</v>
      </c>
      <c r="E157" s="1">
        <v>0</v>
      </c>
      <c r="F157" s="1">
        <v>0</v>
      </c>
      <c r="G157" s="2">
        <f t="shared" si="0"/>
        <v>88646.34947999999</v>
      </c>
      <c r="H157" s="2">
        <f t="shared" si="1"/>
        <v>0.63999999998486601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32.83</v>
      </c>
      <c r="D158" s="1">
        <f>'PR-RAS'!E162</f>
        <v>13.39</v>
      </c>
      <c r="E158" s="1">
        <v>0</v>
      </c>
      <c r="F158" s="1">
        <v>0</v>
      </c>
      <c r="G158" s="2">
        <f t="shared" si="0"/>
        <v>9.3587699999999998</v>
      </c>
      <c r="H158" s="2">
        <f t="shared" si="1"/>
        <v>0.56000000000000227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347956.77</v>
      </c>
      <c r="D159" s="1">
        <f>'PR-RAS'!E163</f>
        <v>264887.72000000003</v>
      </c>
      <c r="E159" s="1">
        <v>0</v>
      </c>
      <c r="F159" s="1">
        <v>0</v>
      </c>
      <c r="G159" s="2">
        <f t="shared" si="0"/>
        <v>138681.68918000002</v>
      </c>
      <c r="H159" s="2">
        <f t="shared" si="1"/>
        <v>0.50999999995110556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64795.68</v>
      </c>
      <c r="D160" s="1">
        <f>'PR-RAS'!E164</f>
        <v>55697.770000000004</v>
      </c>
      <c r="E160" s="1">
        <v>0</v>
      </c>
      <c r="F160" s="1">
        <v>0</v>
      </c>
      <c r="G160" s="2">
        <f t="shared" si="0"/>
        <v>28014.403979999999</v>
      </c>
      <c r="H160" s="2">
        <f t="shared" si="1"/>
        <v>0.54999999999563443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14862.18</v>
      </c>
      <c r="D161" s="1">
        <f>'PR-RAS'!E165</f>
        <v>20455.16</v>
      </c>
      <c r="E161" s="1">
        <v>0</v>
      </c>
      <c r="F161" s="1">
        <v>0</v>
      </c>
      <c r="G161" s="2">
        <f t="shared" si="0"/>
        <v>8923.6</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25814.41</v>
      </c>
      <c r="D162" s="1">
        <f>'PR-RAS'!E166</f>
        <v>27449.25</v>
      </c>
      <c r="E162" s="1">
        <v>0</v>
      </c>
      <c r="F162" s="1">
        <v>0</v>
      </c>
      <c r="G162" s="2">
        <f t="shared" si="0"/>
        <v>12994.77851</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24100.69</v>
      </c>
      <c r="D163" s="1">
        <f>'PR-RAS'!E167</f>
        <v>7745.36</v>
      </c>
      <c r="E163" s="1">
        <v>0</v>
      </c>
      <c r="F163" s="1">
        <v>0</v>
      </c>
      <c r="G163" s="2">
        <f t="shared" si="0"/>
        <v>6413.8084199999994</v>
      </c>
      <c r="H163" s="2">
        <f t="shared" si="1"/>
        <v>0.67000000000098225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18.399999999999999</v>
      </c>
      <c r="D164" s="1">
        <f>'PR-RAS'!E168</f>
        <v>48</v>
      </c>
      <c r="E164" s="1">
        <v>0</v>
      </c>
      <c r="F164" s="1">
        <v>0</v>
      </c>
      <c r="G164" s="2">
        <f t="shared" si="0"/>
        <v>18.647200000000002</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129158.14</v>
      </c>
      <c r="D165" s="1">
        <f>'PR-RAS'!E169</f>
        <v>107672.37999999999</v>
      </c>
      <c r="E165" s="1">
        <v>0</v>
      </c>
      <c r="F165" s="1">
        <v>0</v>
      </c>
      <c r="G165" s="2">
        <f t="shared" si="0"/>
        <v>56498.475599999998</v>
      </c>
      <c r="H165" s="2">
        <f t="shared" si="1"/>
        <v>0.51999999998952262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16700.45</v>
      </c>
      <c r="D166" s="1">
        <f>'PR-RAS'!E170</f>
        <v>15583.43</v>
      </c>
      <c r="E166" s="1">
        <v>0</v>
      </c>
      <c r="F166" s="1">
        <v>0</v>
      </c>
      <c r="G166" s="2">
        <f t="shared" si="0"/>
        <v>7898.1061499999996</v>
      </c>
      <c r="H166" s="2">
        <f t="shared" si="1"/>
        <v>0.88000000000101863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813.23</v>
      </c>
      <c r="D167" s="1">
        <f>'PR-RAS'!E171</f>
        <v>3113.43</v>
      </c>
      <c r="E167" s="1">
        <v>0</v>
      </c>
      <c r="F167" s="1">
        <v>0</v>
      </c>
      <c r="G167" s="2">
        <f t="shared" si="0"/>
        <v>1168.6549400000001</v>
      </c>
      <c r="H167" s="2">
        <f t="shared" si="1"/>
        <v>0.65999999999985448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102368.91</v>
      </c>
      <c r="D168" s="1">
        <f>'PR-RAS'!E172</f>
        <v>83517.81</v>
      </c>
      <c r="E168" s="1">
        <v>0</v>
      </c>
      <c r="F168" s="1">
        <v>0</v>
      </c>
      <c r="G168" s="2">
        <f t="shared" si="0"/>
        <v>44990.556510000009</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7110.55</v>
      </c>
      <c r="D169" s="1">
        <f>'PR-RAS'!E173</f>
        <v>3749.05</v>
      </c>
      <c r="E169" s="1">
        <v>0</v>
      </c>
      <c r="F169" s="1">
        <v>0</v>
      </c>
      <c r="G169" s="2">
        <f t="shared" si="0"/>
        <v>2454.2532000000006</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1702.03</v>
      </c>
      <c r="D170" s="1">
        <f>'PR-RAS'!E174</f>
        <v>991.98</v>
      </c>
      <c r="E170" s="1">
        <v>0</v>
      </c>
      <c r="F170" s="1">
        <v>0</v>
      </c>
      <c r="G170" s="2">
        <f t="shared" si="0"/>
        <v>622.93231000000003</v>
      </c>
      <c r="H170" s="2">
        <f t="shared" si="1"/>
        <v>4.9999999999954525E-2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462.97</v>
      </c>
      <c r="D172" s="1">
        <f>'PR-RAS'!E176</f>
        <v>716.68</v>
      </c>
      <c r="E172" s="1">
        <v>0</v>
      </c>
      <c r="F172" s="1">
        <v>0</v>
      </c>
      <c r="G172" s="2">
        <f t="shared" si="0"/>
        <v>324.27242999999999</v>
      </c>
      <c r="H172" s="2">
        <f t="shared" si="1"/>
        <v>0.35000000000002274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134984.09000000003</v>
      </c>
      <c r="D173" s="1">
        <f>'PR-RAS'!E177</f>
        <v>82197.050000000017</v>
      </c>
      <c r="E173" s="1">
        <v>0</v>
      </c>
      <c r="F173" s="1">
        <v>0</v>
      </c>
      <c r="G173" s="2">
        <f t="shared" si="0"/>
        <v>51493.048680000007</v>
      </c>
      <c r="H173" s="2">
        <f t="shared" si="1"/>
        <v>0.14000000004307367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2612.33</v>
      </c>
      <c r="D174" s="1">
        <f>'PR-RAS'!E178</f>
        <v>2725.2</v>
      </c>
      <c r="E174" s="1">
        <v>0</v>
      </c>
      <c r="F174" s="1">
        <v>0</v>
      </c>
      <c r="G174" s="2">
        <f t="shared" si="0"/>
        <v>1394.8522899999998</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102098.3</v>
      </c>
      <c r="D175" s="1">
        <f>'PR-RAS'!E179</f>
        <v>45724.25</v>
      </c>
      <c r="E175" s="1">
        <v>0</v>
      </c>
      <c r="F175" s="1">
        <v>0</v>
      </c>
      <c r="G175" s="2">
        <f t="shared" si="0"/>
        <v>33677.143199999999</v>
      </c>
      <c r="H175" s="2">
        <f t="shared" si="1"/>
        <v>0.55000000000291038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v>
      </c>
      <c r="D176" s="1">
        <f>'PR-RAS'!E180</f>
        <v>470.98</v>
      </c>
      <c r="E176" s="1">
        <v>0</v>
      </c>
      <c r="F176" s="1">
        <v>0</v>
      </c>
      <c r="G176" s="2">
        <f t="shared" si="0"/>
        <v>175.34299999999999</v>
      </c>
      <c r="H176" s="2">
        <f t="shared" si="1"/>
        <v>1.999999999998181E-2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13934.47</v>
      </c>
      <c r="D177" s="1">
        <f>'PR-RAS'!E181</f>
        <v>19314.830000000002</v>
      </c>
      <c r="E177" s="1">
        <v>0</v>
      </c>
      <c r="F177" s="1">
        <v>0</v>
      </c>
      <c r="G177" s="2">
        <f t="shared" si="0"/>
        <v>9251.2868799999997</v>
      </c>
      <c r="H177" s="2">
        <f t="shared" si="1"/>
        <v>0.63999999999759893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v>
      </c>
      <c r="D178" s="1">
        <f>'PR-RAS'!E182</f>
        <v>140.4</v>
      </c>
      <c r="E178" s="1">
        <v>0</v>
      </c>
      <c r="F178" s="1">
        <v>0</v>
      </c>
      <c r="G178" s="2">
        <f t="shared" si="0"/>
        <v>55.896599999999999</v>
      </c>
      <c r="H178" s="2">
        <f t="shared" si="1"/>
        <v>0.40000000000000568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4884.2700000000004</v>
      </c>
      <c r="D179" s="1">
        <f>'PR-RAS'!E183</f>
        <v>929.07</v>
      </c>
      <c r="E179" s="1">
        <v>0</v>
      </c>
      <c r="F179" s="1">
        <v>0</v>
      </c>
      <c r="G179" s="2">
        <f t="shared" si="0"/>
        <v>1200.1489800000002</v>
      </c>
      <c r="H179" s="2">
        <f t="shared" si="1"/>
        <v>0.34000000000048658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936.6</v>
      </c>
      <c r="D180" s="1">
        <f>'PR-RAS'!E184</f>
        <v>2076.77</v>
      </c>
      <c r="E180" s="1">
        <v>0</v>
      </c>
      <c r="F180" s="1">
        <v>0</v>
      </c>
      <c r="G180" s="2">
        <f t="shared" si="0"/>
        <v>911.13506000000007</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3873.23</v>
      </c>
      <c r="D181" s="1">
        <f>'PR-RAS'!E185</f>
        <v>3720.2</v>
      </c>
      <c r="E181" s="1">
        <v>0</v>
      </c>
      <c r="F181" s="1">
        <v>0</v>
      </c>
      <c r="G181" s="2">
        <f t="shared" si="0"/>
        <v>2036.4533999999999</v>
      </c>
      <c r="H181" s="2">
        <f t="shared" si="1"/>
        <v>0.42999999999983629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6549.89</v>
      </c>
      <c r="D182" s="1">
        <f>'PR-RAS'!E186</f>
        <v>7095.35</v>
      </c>
      <c r="E182" s="1">
        <v>0</v>
      </c>
      <c r="F182" s="1">
        <v>0</v>
      </c>
      <c r="G182" s="2">
        <f t="shared" si="0"/>
        <v>3754.0467899999999</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2075.8000000000002</v>
      </c>
      <c r="D183" s="1">
        <f>'PR-RAS'!E187</f>
        <v>107.78</v>
      </c>
      <c r="E183" s="1">
        <v>0</v>
      </c>
      <c r="F183" s="1">
        <v>0</v>
      </c>
      <c r="G183" s="2">
        <f t="shared" si="0"/>
        <v>417.02752000000004</v>
      </c>
      <c r="H183" s="2">
        <f t="shared" si="1"/>
        <v>0.41999999999981696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16943.059999999998</v>
      </c>
      <c r="D184" s="1">
        <f>'PR-RAS'!E188</f>
        <v>19212.740000000002</v>
      </c>
      <c r="E184" s="1">
        <v>0</v>
      </c>
      <c r="F184" s="1">
        <v>0</v>
      </c>
      <c r="G184" s="2">
        <f t="shared" si="0"/>
        <v>10132.44282</v>
      </c>
      <c r="H184" s="2">
        <f t="shared" si="1"/>
        <v>0.31999999999607098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4236.28</v>
      </c>
      <c r="D185" s="1">
        <f>'PR-RAS'!E189</f>
        <v>4589.3599999999997</v>
      </c>
      <c r="E185" s="1">
        <v>0</v>
      </c>
      <c r="F185" s="1">
        <v>0</v>
      </c>
      <c r="G185" s="2">
        <f t="shared" si="0"/>
        <v>2468.36</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680.07</v>
      </c>
      <c r="D187" s="1">
        <f>'PR-RAS'!E191</f>
        <v>2241.73</v>
      </c>
      <c r="E187" s="1">
        <v>0</v>
      </c>
      <c r="F187" s="1">
        <v>0</v>
      </c>
      <c r="G187" s="2">
        <f t="shared" si="0"/>
        <v>960.41657999999995</v>
      </c>
      <c r="H187" s="2">
        <f t="shared" si="1"/>
        <v>0.34000000000003183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59</v>
      </c>
      <c r="D188" s="1">
        <f>'PR-RAS'!E192</f>
        <v>35</v>
      </c>
      <c r="E188" s="1">
        <v>0</v>
      </c>
      <c r="F188" s="1">
        <v>0</v>
      </c>
      <c r="G188" s="2">
        <f t="shared" si="0"/>
        <v>24.123000000000001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945.42</v>
      </c>
      <c r="D189" s="1">
        <f>'PR-RAS'!E193</f>
        <v>186.18</v>
      </c>
      <c r="E189" s="1">
        <v>0</v>
      </c>
      <c r="F189" s="1">
        <v>0</v>
      </c>
      <c r="G189" s="2">
        <f t="shared" si="0"/>
        <v>247.74263999999999</v>
      </c>
      <c r="H189" s="2">
        <f t="shared" si="1"/>
        <v>0.59999999999996589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1420.55</v>
      </c>
      <c r="D190" s="1">
        <f>'PR-RAS'!E194</f>
        <v>405.1</v>
      </c>
      <c r="E190" s="1">
        <v>0</v>
      </c>
      <c r="F190" s="1">
        <v>0</v>
      </c>
      <c r="G190" s="2">
        <f t="shared" si="0"/>
        <v>421.61175000000003</v>
      </c>
      <c r="H190" s="2">
        <f t="shared" si="1"/>
        <v>0.55000000000006821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9601.74</v>
      </c>
      <c r="D191" s="1">
        <f>'PR-RAS'!E195</f>
        <v>11755.37</v>
      </c>
      <c r="E191" s="1">
        <v>0</v>
      </c>
      <c r="F191" s="1">
        <v>0</v>
      </c>
      <c r="G191" s="2">
        <f t="shared" si="0"/>
        <v>6291.3712000000005</v>
      </c>
      <c r="H191" s="2">
        <f t="shared" si="1"/>
        <v>0.63000000000101863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1649.93</v>
      </c>
      <c r="D192" s="1">
        <f>'PR-RAS'!E196</f>
        <v>1431.51</v>
      </c>
      <c r="E192" s="1">
        <v>0</v>
      </c>
      <c r="F192" s="1">
        <v>0</v>
      </c>
      <c r="G192" s="2">
        <f t="shared" si="0"/>
        <v>861.97344999999996</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1649.93</v>
      </c>
      <c r="D206" s="1">
        <f>'PR-RAS'!E210</f>
        <v>1431.51</v>
      </c>
      <c r="E206" s="1">
        <v>0</v>
      </c>
      <c r="F206" s="1">
        <v>0</v>
      </c>
      <c r="G206" s="2">
        <f t="shared" si="0"/>
        <v>925.15474999999992</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810.71</v>
      </c>
      <c r="D207" s="1">
        <f>'PR-RAS'!E211</f>
        <v>994.3</v>
      </c>
      <c r="E207" s="1">
        <v>0</v>
      </c>
      <c r="F207" s="1">
        <v>0</v>
      </c>
      <c r="G207" s="2">
        <f t="shared" si="0"/>
        <v>576.65785999999991</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839.22</v>
      </c>
      <c r="D209" s="1">
        <f>'PR-RAS'!E213</f>
        <v>437.21</v>
      </c>
      <c r="E209" s="1">
        <v>0</v>
      </c>
      <c r="F209" s="1">
        <v>0</v>
      </c>
      <c r="G209" s="2">
        <f t="shared" si="0"/>
        <v>356.43711999999994</v>
      </c>
      <c r="H209" s="2">
        <f t="shared" si="1"/>
        <v>0.43000000000000682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800</v>
      </c>
      <c r="D248" s="1">
        <f>'PR-RAS'!E252</f>
        <v>1080</v>
      </c>
      <c r="E248" s="1">
        <v>0</v>
      </c>
      <c r="F248" s="1">
        <v>0</v>
      </c>
      <c r="G248" s="2">
        <f t="shared" si="0"/>
        <v>731.12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800</v>
      </c>
      <c r="D255" s="1">
        <f>'PR-RAS'!E259</f>
        <v>1080</v>
      </c>
      <c r="E255" s="1">
        <v>0</v>
      </c>
      <c r="F255" s="1">
        <v>0</v>
      </c>
      <c r="G255" s="2">
        <f t="shared" si="0"/>
        <v>751.84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800</v>
      </c>
      <c r="D256" s="1">
        <f>'PR-RAS'!E260</f>
        <v>1080</v>
      </c>
      <c r="E256" s="1">
        <v>0</v>
      </c>
      <c r="F256" s="1">
        <v>0</v>
      </c>
      <c r="G256" s="2">
        <f t="shared" si="0"/>
        <v>754.80000000000007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2317.19</v>
      </c>
      <c r="D259" s="1">
        <f>'PR-RAS'!E263</f>
        <v>1797.64</v>
      </c>
      <c r="E259" s="1">
        <v>0</v>
      </c>
      <c r="F259" s="1">
        <v>0</v>
      </c>
      <c r="G259" s="2">
        <f t="shared" si="0"/>
        <v>1525.4172600000002</v>
      </c>
      <c r="H259" s="2">
        <f t="shared" si="1"/>
        <v>0.54999999999995453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1839.83</v>
      </c>
      <c r="D260" s="1">
        <f>'PR-RAS'!E264</f>
        <v>1797.64</v>
      </c>
      <c r="E260" s="1">
        <v>0</v>
      </c>
      <c r="F260" s="1">
        <v>0</v>
      </c>
      <c r="G260" s="2">
        <f t="shared" si="0"/>
        <v>1407.6934900000001</v>
      </c>
      <c r="H260" s="2">
        <f t="shared" si="1"/>
        <v>0.52999999999997272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1839.83</v>
      </c>
      <c r="D262" s="1">
        <f>'PR-RAS'!E266</f>
        <v>1797.64</v>
      </c>
      <c r="E262" s="1">
        <v>0</v>
      </c>
      <c r="F262" s="1">
        <v>0</v>
      </c>
      <c r="G262" s="2">
        <f t="shared" si="0"/>
        <v>1418.5637100000001</v>
      </c>
      <c r="H262" s="2">
        <f t="shared" si="1"/>
        <v>0.52999999999997272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477.36</v>
      </c>
      <c r="D264" s="1">
        <f>'PR-RAS'!E268</f>
        <v>0</v>
      </c>
      <c r="E264" s="1">
        <v>0</v>
      </c>
      <c r="F264" s="1">
        <v>0</v>
      </c>
      <c r="G264" s="2">
        <f t="shared" si="0"/>
        <v>125.54568</v>
      </c>
      <c r="H264" s="2">
        <f t="shared" si="1"/>
        <v>0.36000000000001364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477.36</v>
      </c>
      <c r="D266" s="1">
        <f>'PR-RAS'!E270</f>
        <v>0</v>
      </c>
      <c r="E266" s="1">
        <v>0</v>
      </c>
      <c r="F266" s="1">
        <v>0</v>
      </c>
      <c r="G266" s="2">
        <f t="shared" si="8"/>
        <v>126.50040000000001</v>
      </c>
      <c r="H266" s="2">
        <f t="shared" si="9"/>
        <v>0.36000000000001364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1611527.9599999997</v>
      </c>
      <c r="D285" s="1">
        <f>'PR-RAS'!E289</f>
        <v>1834558.9400000002</v>
      </c>
      <c r="E285" s="1">
        <v>0</v>
      </c>
      <c r="F285" s="1">
        <v>0</v>
      </c>
      <c r="G285" s="2">
        <f t="shared" si="8"/>
        <v>1499703.4185599999</v>
      </c>
      <c r="H285" s="2">
        <f t="shared" si="9"/>
        <v>0.10000000009313226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127849.40999999992</v>
      </c>
      <c r="E286" s="1">
        <v>0</v>
      </c>
      <c r="F286" s="1">
        <v>0</v>
      </c>
      <c r="G286" s="2">
        <f t="shared" si="8"/>
        <v>72874.163699999946</v>
      </c>
      <c r="H286" s="2">
        <f t="shared" si="9"/>
        <v>0.40999999991618097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7124.399999999674</v>
      </c>
      <c r="D287" s="1">
        <f>'PR-RAS'!E291</f>
        <v>0</v>
      </c>
      <c r="E287" s="1">
        <v>0</v>
      </c>
      <c r="F287" s="1">
        <v>0</v>
      </c>
      <c r="G287" s="2">
        <f t="shared" si="8"/>
        <v>2037.5783999999067</v>
      </c>
      <c r="H287" s="2">
        <f t="shared" si="9"/>
        <v>0.3999999996740371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37447.19</v>
      </c>
      <c r="D288" s="1">
        <f>'PR-RAS'!E292</f>
        <v>0</v>
      </c>
      <c r="E288" s="1">
        <v>0</v>
      </c>
      <c r="F288" s="1">
        <v>0</v>
      </c>
      <c r="G288" s="2">
        <f t="shared" si="8"/>
        <v>10747.34353</v>
      </c>
      <c r="H288" s="2">
        <f t="shared" si="9"/>
        <v>0.19000000000232831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43811.69</v>
      </c>
      <c r="E289" s="1">
        <v>0</v>
      </c>
      <c r="F289" s="1">
        <v>0</v>
      </c>
      <c r="G289" s="2">
        <f t="shared" si="8"/>
        <v>25235.533439999999</v>
      </c>
      <c r="H289" s="2">
        <f t="shared" si="9"/>
        <v>0.30999999999767169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2008.05</v>
      </c>
      <c r="D290" s="1">
        <f>'PR-RAS'!E294</f>
        <v>3791.9</v>
      </c>
      <c r="E290" s="1">
        <v>0</v>
      </c>
      <c r="F290" s="1">
        <v>0</v>
      </c>
      <c r="G290" s="2">
        <f t="shared" si="8"/>
        <v>2772.0446499999998</v>
      </c>
      <c r="H290" s="2">
        <f t="shared" si="9"/>
        <v>0.14999999999986358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2008.05</v>
      </c>
      <c r="D291" s="1">
        <f>'PR-RAS'!E295</f>
        <v>3791.9</v>
      </c>
      <c r="E291" s="1">
        <v>0</v>
      </c>
      <c r="F291" s="1">
        <v>0</v>
      </c>
      <c r="G291" s="2">
        <f t="shared" si="8"/>
        <v>2781.6365000000001</v>
      </c>
      <c r="H291" s="2">
        <f t="shared" si="9"/>
        <v>0.14999999999986358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477.36</v>
      </c>
      <c r="D293" s="1">
        <f>'PR-RAS'!E298</f>
        <v>0</v>
      </c>
      <c r="E293" s="1">
        <v>0</v>
      </c>
      <c r="F293" s="1">
        <v>0</v>
      </c>
      <c r="G293" s="2">
        <f t="shared" si="8"/>
        <v>139.38911999999999</v>
      </c>
      <c r="H293" s="2">
        <f t="shared" si="9"/>
        <v>0.36000000000001364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477.36</v>
      </c>
      <c r="D306" s="1">
        <f>'PR-RAS'!E311</f>
        <v>0</v>
      </c>
      <c r="E306" s="1">
        <v>0</v>
      </c>
      <c r="F306" s="1">
        <v>0</v>
      </c>
      <c r="G306" s="2">
        <f t="shared" si="8"/>
        <v>145.59479999999999</v>
      </c>
      <c r="H306" s="2">
        <f t="shared" si="9"/>
        <v>0.36000000000001364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477.36</v>
      </c>
      <c r="D312" s="1">
        <f>'PR-RAS'!E317</f>
        <v>0</v>
      </c>
      <c r="E312" s="1">
        <v>0</v>
      </c>
      <c r="F312" s="1">
        <v>0</v>
      </c>
      <c r="G312" s="2">
        <f t="shared" si="8"/>
        <v>148.45895999999999</v>
      </c>
      <c r="H312" s="2">
        <f t="shared" si="9"/>
        <v>0.36000000000001364</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477.36</v>
      </c>
      <c r="D313" s="1">
        <f>'PR-RAS'!E318</f>
        <v>0</v>
      </c>
      <c r="E313" s="1">
        <v>0</v>
      </c>
      <c r="F313" s="1">
        <v>0</v>
      </c>
      <c r="G313" s="2">
        <f t="shared" si="8"/>
        <v>148.93631999999999</v>
      </c>
      <c r="H313" s="2">
        <f t="shared" si="9"/>
        <v>0.36000000000001364</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64630.429999999993</v>
      </c>
      <c r="D345" s="1">
        <f>'PR-RAS'!E350</f>
        <v>71507.709999999992</v>
      </c>
      <c r="E345" s="1">
        <v>0</v>
      </c>
      <c r="F345" s="1">
        <v>0</v>
      </c>
      <c r="G345" s="2">
        <f t="shared" si="8"/>
        <v>71430.172399999981</v>
      </c>
      <c r="H345" s="2">
        <f t="shared" si="9"/>
        <v>0.72000000000116415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64630.429999999993</v>
      </c>
      <c r="D358" s="1">
        <f>'PR-RAS'!E363</f>
        <v>71507.709999999992</v>
      </c>
      <c r="E358" s="1">
        <v>0</v>
      </c>
      <c r="F358" s="1">
        <v>0</v>
      </c>
      <c r="G358" s="2">
        <f t="shared" si="8"/>
        <v>74129.568449999992</v>
      </c>
      <c r="H358" s="2">
        <f t="shared" si="9"/>
        <v>0.72000000000116415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19046.8</v>
      </c>
      <c r="D364" s="1">
        <f>'PR-RAS'!E369</f>
        <v>19718.289999999997</v>
      </c>
      <c r="E364" s="1">
        <v>0</v>
      </c>
      <c r="F364" s="1">
        <v>0</v>
      </c>
      <c r="G364" s="2">
        <f t="shared" si="8"/>
        <v>21229.466939999995</v>
      </c>
      <c r="H364" s="2">
        <f t="shared" si="9"/>
        <v>0.48999999999796273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17299.259999999998</v>
      </c>
      <c r="D365" s="1">
        <f>'PR-RAS'!E370</f>
        <v>15971.16</v>
      </c>
      <c r="E365" s="1">
        <v>0</v>
      </c>
      <c r="F365" s="1">
        <v>0</v>
      </c>
      <c r="G365" s="2">
        <f t="shared" si="8"/>
        <v>17923.935120000002</v>
      </c>
      <c r="H365" s="2">
        <f t="shared" si="9"/>
        <v>0.41999999999825377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1335</v>
      </c>
      <c r="E366" s="1">
        <v>0</v>
      </c>
      <c r="F366" s="1">
        <v>0</v>
      </c>
      <c r="G366" s="2">
        <f t="shared" si="8"/>
        <v>974.55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1369.6</v>
      </c>
      <c r="E367" s="1">
        <v>0</v>
      </c>
      <c r="F367" s="1">
        <v>0</v>
      </c>
      <c r="G367" s="2">
        <f t="shared" si="8"/>
        <v>1002.5471999999999</v>
      </c>
      <c r="H367" s="2">
        <f t="shared" si="9"/>
        <v>0.40000000000009095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1747.54</v>
      </c>
      <c r="D370" s="1">
        <f>'PR-RAS'!E375</f>
        <v>0</v>
      </c>
      <c r="E370" s="1">
        <v>0</v>
      </c>
      <c r="F370" s="1">
        <v>0</v>
      </c>
      <c r="G370" s="2">
        <f t="shared" si="8"/>
        <v>644.84226000000001</v>
      </c>
      <c r="H370" s="2">
        <f t="shared" si="9"/>
        <v>0.46000000000003638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1042.53</v>
      </c>
      <c r="E371" s="1">
        <v>0</v>
      </c>
      <c r="F371" s="1">
        <v>0</v>
      </c>
      <c r="G371" s="2">
        <f t="shared" si="8"/>
        <v>771.47219999999993</v>
      </c>
      <c r="H371" s="2">
        <f t="shared" si="9"/>
        <v>0.47000000000002728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45583.63</v>
      </c>
      <c r="D378" s="1">
        <f>'PR-RAS'!E383</f>
        <v>51789.42</v>
      </c>
      <c r="E378" s="1">
        <v>0</v>
      </c>
      <c r="F378" s="1">
        <v>0</v>
      </c>
      <c r="G378" s="2">
        <f t="shared" si="8"/>
        <v>56234.251190000003</v>
      </c>
      <c r="H378" s="2">
        <f t="shared" si="9"/>
        <v>0.79000000000087311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45583.63</v>
      </c>
      <c r="D379" s="1">
        <f>'PR-RAS'!E384</f>
        <v>51789.42</v>
      </c>
      <c r="E379" s="1">
        <v>0</v>
      </c>
      <c r="F379" s="1">
        <v>0</v>
      </c>
      <c r="G379" s="2">
        <f t="shared" si="8"/>
        <v>56383.413659999998</v>
      </c>
      <c r="H379" s="2">
        <f t="shared" si="9"/>
        <v>0.79000000000087311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64153.069999999992</v>
      </c>
      <c r="D403" s="1">
        <f>'PR-RAS'!E408</f>
        <v>71507.709999999992</v>
      </c>
      <c r="E403" s="1">
        <v>0</v>
      </c>
      <c r="F403" s="1">
        <v>0</v>
      </c>
      <c r="G403" s="2">
        <f t="shared" si="8"/>
        <v>83281.732980000001</v>
      </c>
      <c r="H403" s="2">
        <f t="shared" si="9"/>
        <v>0.36000000000058208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9981.41</v>
      </c>
      <c r="D405" s="1">
        <f>'PR-RAS'!E410</f>
        <v>0</v>
      </c>
      <c r="E405" s="1">
        <v>0</v>
      </c>
      <c r="F405" s="1">
        <v>0</v>
      </c>
      <c r="G405" s="2">
        <f t="shared" si="8"/>
        <v>4032.4896400000002</v>
      </c>
      <c r="H405" s="2">
        <f t="shared" si="9"/>
        <v>0.40999999999985448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1604880.9200000002</v>
      </c>
      <c r="D407" s="1">
        <f>'PR-RAS'!E412</f>
        <v>1962408.35</v>
      </c>
      <c r="E407" s="1">
        <v>0</v>
      </c>
      <c r="F407" s="1">
        <v>0</v>
      </c>
      <c r="G407" s="2">
        <f t="shared" si="8"/>
        <v>2245057.2337200004</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1676158.3899999997</v>
      </c>
      <c r="D408" s="1">
        <f>'PR-RAS'!E413</f>
        <v>1906066.6500000001</v>
      </c>
      <c r="E408" s="1">
        <v>0</v>
      </c>
      <c r="F408" s="1">
        <v>0</v>
      </c>
      <c r="G408" s="2">
        <f t="shared" si="8"/>
        <v>2233734.7178299995</v>
      </c>
      <c r="H408" s="2">
        <f t="shared" si="9"/>
        <v>0.73999999952502549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56341.699999999953</v>
      </c>
      <c r="E409" s="1">
        <v>0</v>
      </c>
      <c r="F409" s="1">
        <v>0</v>
      </c>
      <c r="G409" s="2">
        <f t="shared" si="8"/>
        <v>45974.827199999956</v>
      </c>
      <c r="H409" s="2">
        <f t="shared" si="9"/>
        <v>0.30000000004656613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71277.469999999506</v>
      </c>
      <c r="D410" s="1">
        <f>'PR-RAS'!E415</f>
        <v>0</v>
      </c>
      <c r="E410" s="1">
        <v>0</v>
      </c>
      <c r="F410" s="1">
        <v>0</v>
      </c>
      <c r="G410" s="2">
        <f t="shared" si="8"/>
        <v>29152.485229999795</v>
      </c>
      <c r="H410" s="2">
        <f t="shared" si="9"/>
        <v>0.46999999950639904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27465.780000000002</v>
      </c>
      <c r="D411" s="1">
        <f>'PR-RAS'!E416</f>
        <v>0</v>
      </c>
      <c r="E411" s="1">
        <v>0</v>
      </c>
      <c r="F411" s="1">
        <v>0</v>
      </c>
      <c r="G411" s="2">
        <f t="shared" si="8"/>
        <v>11260.969800000001</v>
      </c>
      <c r="H411" s="2">
        <f t="shared" si="9"/>
        <v>0.21999999999752617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43811.69</v>
      </c>
      <c r="E412" s="1">
        <v>0</v>
      </c>
      <c r="F412" s="1">
        <v>0</v>
      </c>
      <c r="G412" s="2">
        <f t="shared" si="8"/>
        <v>36013.209179999998</v>
      </c>
      <c r="H412" s="2">
        <f t="shared" si="9"/>
        <v>0.30999999999767169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2008.05</v>
      </c>
      <c r="D413" s="1">
        <f>'PR-RAS'!E418</f>
        <v>3791.9</v>
      </c>
      <c r="E413" s="1">
        <v>0</v>
      </c>
      <c r="F413" s="1">
        <v>0</v>
      </c>
      <c r="G413" s="2">
        <f t="shared" si="8"/>
        <v>3951.8422</v>
      </c>
      <c r="H413" s="2">
        <f t="shared" si="9"/>
        <v>0.14999999999986358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1604880.9200000002</v>
      </c>
      <c r="D633" s="1">
        <f>'PR-RAS'!E639</f>
        <v>1962408.35</v>
      </c>
      <c r="E633" s="1">
        <v>0</v>
      </c>
      <c r="F633" s="1">
        <v>0</v>
      </c>
      <c r="G633" s="2">
        <f t="shared" si="10"/>
        <v>3494768.8958399999</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1676158.3899999997</v>
      </c>
      <c r="D634" s="1">
        <f>'PR-RAS'!E640</f>
        <v>1906066.6500000001</v>
      </c>
      <c r="E634" s="1">
        <v>0</v>
      </c>
      <c r="F634" s="1">
        <v>0</v>
      </c>
      <c r="G634" s="2">
        <f t="shared" si="10"/>
        <v>3474088.6397699998</v>
      </c>
      <c r="H634" s="2">
        <f t="shared" si="11"/>
        <v>0.73999999952502549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56341.699999999953</v>
      </c>
      <c r="E635" s="1">
        <v>0</v>
      </c>
      <c r="F635" s="1">
        <v>0</v>
      </c>
      <c r="G635" s="2">
        <f t="shared" si="10"/>
        <v>71441.275599999935</v>
      </c>
      <c r="H635" s="2">
        <f t="shared" si="11"/>
        <v>0.30000000004656613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71277.469999999506</v>
      </c>
      <c r="D636" s="1">
        <f>'PR-RAS'!E642</f>
        <v>0</v>
      </c>
      <c r="E636" s="1">
        <v>0</v>
      </c>
      <c r="F636" s="1">
        <v>0</v>
      </c>
      <c r="G636" s="2">
        <f t="shared" si="10"/>
        <v>45261.193449999686</v>
      </c>
      <c r="H636" s="2">
        <f t="shared" si="11"/>
        <v>0.46999999950639904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27465.780000000002</v>
      </c>
      <c r="D637" s="1">
        <f>'PR-RAS'!E643</f>
        <v>0</v>
      </c>
      <c r="E637" s="1">
        <v>0</v>
      </c>
      <c r="F637" s="1">
        <v>0</v>
      </c>
      <c r="G637" s="2">
        <f t="shared" si="10"/>
        <v>17468.236080000002</v>
      </c>
      <c r="H637" s="2">
        <f t="shared" si="11"/>
        <v>0.21999999999752617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43811.69</v>
      </c>
      <c r="E638" s="1">
        <v>0</v>
      </c>
      <c r="F638" s="1">
        <v>0</v>
      </c>
      <c r="G638" s="2">
        <f t="shared" si="10"/>
        <v>55816.093060000007</v>
      </c>
      <c r="H638" s="2">
        <f t="shared" si="11"/>
        <v>0.30999999999767169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12530.009999999951</v>
      </c>
      <c r="E639" s="1">
        <v>0</v>
      </c>
      <c r="F639" s="1">
        <v>0</v>
      </c>
      <c r="G639" s="2">
        <f t="shared" si="10"/>
        <v>15988.292759999938</v>
      </c>
      <c r="H639" s="2">
        <f t="shared" si="11"/>
        <v>9.9999999511055648E-3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43811.689999999508</v>
      </c>
      <c r="D640" s="1">
        <f>'PR-RAS'!E646</f>
        <v>0</v>
      </c>
      <c r="E640" s="1">
        <v>0</v>
      </c>
      <c r="F640" s="1">
        <v>0</v>
      </c>
      <c r="G640" s="2">
        <f t="shared" si="10"/>
        <v>27995.669909999688</v>
      </c>
      <c r="H640" s="2">
        <f t="shared" si="11"/>
        <v>0.31000000049243681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111472.98</v>
      </c>
      <c r="D641" s="1">
        <f>'PR-RAS'!E647</f>
        <v>130964.76</v>
      </c>
      <c r="E641" s="1">
        <v>0</v>
      </c>
      <c r="F641" s="1">
        <v>0</v>
      </c>
      <c r="G641" s="2">
        <f t="shared" si="10"/>
        <v>238977.6</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50090.32</v>
      </c>
      <c r="D642" s="1">
        <f>'PR-RAS'!E649</f>
        <v>48705.63</v>
      </c>
      <c r="E642" s="1">
        <v>0</v>
      </c>
      <c r="F642" s="1">
        <v>0</v>
      </c>
      <c r="G642" s="2">
        <f t="shared" si="10"/>
        <v>94548.51277999999</v>
      </c>
      <c r="H642" s="2">
        <f t="shared" si="11"/>
        <v>0.69000000000232831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360001.24</v>
      </c>
      <c r="D643" s="1">
        <f>'PR-RAS'!E650</f>
        <v>464537.43</v>
      </c>
      <c r="E643" s="1">
        <v>0</v>
      </c>
      <c r="F643" s="1">
        <v>0</v>
      </c>
      <c r="G643" s="2">
        <f t="shared" si="10"/>
        <v>827586.85620000004</v>
      </c>
      <c r="H643" s="2">
        <f t="shared" si="11"/>
        <v>0.66999999998370185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361385.93</v>
      </c>
      <c r="D644" s="1">
        <f>'PR-RAS'!E651</f>
        <v>468969.49</v>
      </c>
      <c r="E644" s="1">
        <v>0</v>
      </c>
      <c r="F644" s="1">
        <v>0</v>
      </c>
      <c r="G644" s="2">
        <f t="shared" si="10"/>
        <v>835465.91712999996</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48705.630000000005</v>
      </c>
      <c r="D645" s="1">
        <f>'PR-RAS'!E652</f>
        <v>44273.570000000007</v>
      </c>
      <c r="E645" s="1">
        <v>0</v>
      </c>
      <c r="F645" s="1">
        <v>0</v>
      </c>
      <c r="G645" s="2">
        <f t="shared" si="10"/>
        <v>88390.783880000017</v>
      </c>
      <c r="H645" s="2">
        <f t="shared" si="11"/>
        <v>0.79999999998835847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61</v>
      </c>
      <c r="E647" s="1">
        <v>0</v>
      </c>
      <c r="F647" s="1">
        <v>0</v>
      </c>
      <c r="G647" s="2">
        <f t="shared" si="10"/>
        <v>118.218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45</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1265796.26</v>
      </c>
      <c r="D668" s="1">
        <f>'PR-RAS'!E675</f>
        <v>1569184.98</v>
      </c>
      <c r="E668" s="1">
        <v>0</v>
      </c>
      <c r="F668" s="1">
        <v>0</v>
      </c>
      <c r="G668" s="2">
        <f t="shared" si="10"/>
        <v>2937578.8687399998</v>
      </c>
      <c r="H668" s="2">
        <f t="shared" si="11"/>
        <v>0.28000000002793968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v>
      </c>
      <c r="D670" s="1">
        <f>'PR-RAS'!E677</f>
        <v>663</v>
      </c>
      <c r="E670" s="1">
        <v>0</v>
      </c>
      <c r="F670" s="1">
        <v>0</v>
      </c>
      <c r="G670" s="2">
        <f t="shared" si="10"/>
        <v>1330.6410000000001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6701.35</v>
      </c>
      <c r="D703" s="1">
        <f>'PR-RAS'!E710</f>
        <v>0</v>
      </c>
      <c r="E703" s="1">
        <v>0</v>
      </c>
      <c r="F703" s="1">
        <v>0</v>
      </c>
      <c r="G703" s="2">
        <f t="shared" si="10"/>
        <v>4704.3477000000003</v>
      </c>
      <c r="H703" s="2">
        <f t="shared" si="11"/>
        <v>0.3500000000003638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4000</v>
      </c>
      <c r="D705" s="1">
        <f>'PR-RAS'!E712</f>
        <v>58551.29</v>
      </c>
      <c r="E705" s="1">
        <v>0</v>
      </c>
      <c r="F705" s="1">
        <v>0</v>
      </c>
      <c r="G705" s="2">
        <f t="shared" si="10"/>
        <v>85256.216319999992</v>
      </c>
      <c r="H705" s="2">
        <f t="shared" si="11"/>
        <v>0.29000000000087311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2107.54</v>
      </c>
      <c r="D709" s="1">
        <f>'PR-RAS'!E716</f>
        <v>4684.6000000000004</v>
      </c>
      <c r="E709" s="1">
        <v>0</v>
      </c>
      <c r="F709" s="1">
        <v>0</v>
      </c>
      <c r="G709" s="2">
        <f t="shared" si="10"/>
        <v>8125.5319200000004</v>
      </c>
      <c r="H709" s="2">
        <f t="shared" si="11"/>
        <v>0.85999999999967258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2234.61</v>
      </c>
      <c r="D710" s="1">
        <f>'PR-RAS'!E717</f>
        <v>1103.5999999999999</v>
      </c>
      <c r="E710" s="1">
        <v>0</v>
      </c>
      <c r="F710" s="1">
        <v>0</v>
      </c>
      <c r="G710" s="2">
        <f t="shared" si="10"/>
        <v>3149.2432899999994</v>
      </c>
      <c r="H710" s="2">
        <f t="shared" si="11"/>
        <v>0.78999999999996362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25814.41</v>
      </c>
      <c r="D711" s="1">
        <f>'PR-RAS'!E718</f>
        <v>27449.25</v>
      </c>
      <c r="E711" s="1">
        <v>0</v>
      </c>
      <c r="F711" s="1">
        <v>0</v>
      </c>
      <c r="G711" s="2">
        <f t="shared" si="10"/>
        <v>57306.166100000002</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4884.2700000000004</v>
      </c>
      <c r="D713" s="1">
        <f>'PR-RAS'!E720</f>
        <v>929.07</v>
      </c>
      <c r="E713" s="1">
        <v>0</v>
      </c>
      <c r="F713" s="1">
        <v>0</v>
      </c>
      <c r="G713" s="2">
        <f t="shared" si="10"/>
        <v>4800.5959200000007</v>
      </c>
      <c r="H713" s="2">
        <f t="shared" si="11"/>
        <v>0.34000000000048658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936.6</v>
      </c>
      <c r="D715" s="1">
        <f>'PR-RAS'!E722</f>
        <v>2076.77</v>
      </c>
      <c r="E715" s="1">
        <v>0</v>
      </c>
      <c r="F715" s="1">
        <v>0</v>
      </c>
      <c r="G715" s="2">
        <f t="shared" si="10"/>
        <v>3634.3599600000002</v>
      </c>
      <c r="H715" s="2">
        <f t="shared" si="11"/>
        <v>0.62999999999999545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4236.28</v>
      </c>
      <c r="D718" s="1">
        <f>'PR-RAS'!E725</f>
        <v>4589.3599999999997</v>
      </c>
      <c r="E718" s="1">
        <v>0</v>
      </c>
      <c r="F718" s="1">
        <v>0</v>
      </c>
      <c r="G718" s="2">
        <f t="shared" si="10"/>
        <v>9618.5550000000003</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800</v>
      </c>
      <c r="D816" s="1">
        <f>'PR-RAS'!E823</f>
        <v>1080</v>
      </c>
      <c r="E816" s="1">
        <v>0</v>
      </c>
      <c r="F816" s="1">
        <v>0</v>
      </c>
      <c r="G816" s="2">
        <f t="shared" si="18"/>
        <v>2412.3999999999996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1544992.36</v>
      </c>
      <c r="D984" s="6">
        <f>BILANCA!E6</f>
        <v>1598296.8300000003</v>
      </c>
      <c r="E984" s="6">
        <v>0</v>
      </c>
      <c r="F984" s="6">
        <v>0</v>
      </c>
      <c r="G984" s="7">
        <f t="shared" ref="G984:G1241" si="22">B984/1000*C984+B984/500*D984</f>
        <v>4741.5860200000006</v>
      </c>
      <c r="H984" s="7">
        <f t="shared" si="19"/>
        <v>0.52999999979510903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1370200.81</v>
      </c>
      <c r="D985" s="1">
        <f>BILANCA!E7</f>
        <v>1418914.9900000002</v>
      </c>
      <c r="E985" s="1">
        <v>0</v>
      </c>
      <c r="F985" s="1">
        <v>0</v>
      </c>
      <c r="G985" s="2">
        <f t="shared" si="22"/>
        <v>8416.0615800000014</v>
      </c>
      <c r="H985" s="2">
        <f t="shared" si="19"/>
        <v>0.19999999972060323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87144.73</v>
      </c>
      <c r="D986" s="1">
        <f>BILANCA!E8</f>
        <v>87144.73</v>
      </c>
      <c r="E986" s="1">
        <v>0</v>
      </c>
      <c r="F986" s="1">
        <v>0</v>
      </c>
      <c r="G986" s="2">
        <f t="shared" si="22"/>
        <v>784.30257000000006</v>
      </c>
      <c r="H986" s="2">
        <f t="shared" si="19"/>
        <v>0.54000000000814907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87144.73</v>
      </c>
      <c r="D987" s="1">
        <f>BILANCA!E9</f>
        <v>87144.73</v>
      </c>
      <c r="E987" s="1">
        <v>0</v>
      </c>
      <c r="F987" s="1">
        <v>0</v>
      </c>
      <c r="G987" s="2">
        <f t="shared" si="22"/>
        <v>1045.73676</v>
      </c>
      <c r="H987" s="2">
        <f t="shared" si="19"/>
        <v>0.54000000000814907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1283056.08</v>
      </c>
      <c r="D990" s="1">
        <f>BILANCA!E12</f>
        <v>1331770.2600000002</v>
      </c>
      <c r="E990" s="1">
        <v>0</v>
      </c>
      <c r="F990" s="1">
        <v>0</v>
      </c>
      <c r="G990" s="2">
        <f t="shared" si="22"/>
        <v>27626.176200000005</v>
      </c>
      <c r="H990" s="2">
        <f t="shared" si="19"/>
        <v>0.34000000031664968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1134078.02</v>
      </c>
      <c r="D991" s="1">
        <f>BILANCA!E13</f>
        <v>1119538.56</v>
      </c>
      <c r="E991" s="1">
        <v>0</v>
      </c>
      <c r="F991" s="1">
        <v>0</v>
      </c>
      <c r="G991" s="2">
        <f t="shared" si="22"/>
        <v>26985.241120000006</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1163156.94</v>
      </c>
      <c r="D993" s="1">
        <f>BILANCA!E15</f>
        <v>1163156.94</v>
      </c>
      <c r="E993" s="1">
        <v>0</v>
      </c>
      <c r="F993" s="1">
        <v>0</v>
      </c>
      <c r="G993" s="2">
        <f t="shared" si="22"/>
        <v>34894.708200000001</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29078.92</v>
      </c>
      <c r="D996" s="1">
        <f>BILANCA!E18</f>
        <v>43618.38</v>
      </c>
      <c r="E996" s="1">
        <v>0</v>
      </c>
      <c r="F996" s="1">
        <v>0</v>
      </c>
      <c r="G996" s="2">
        <f t="shared" si="22"/>
        <v>1512.1038399999998</v>
      </c>
      <c r="H996" s="2">
        <f t="shared" si="19"/>
        <v>0.45999999999912689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112772.76999999999</v>
      </c>
      <c r="D997" s="1">
        <f>BILANCA!E19</f>
        <v>184251.63000000003</v>
      </c>
      <c r="E997" s="1">
        <v>0</v>
      </c>
      <c r="F997" s="1">
        <v>0</v>
      </c>
      <c r="G997" s="2">
        <f t="shared" si="22"/>
        <v>6737.8644200000008</v>
      </c>
      <c r="H997" s="2">
        <f t="shared" si="19"/>
        <v>0.59999999997671694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122555.69</v>
      </c>
      <c r="D998" s="1">
        <f>BILANCA!E20</f>
        <v>202822.89</v>
      </c>
      <c r="E998" s="1">
        <v>0</v>
      </c>
      <c r="F998" s="1">
        <v>0</v>
      </c>
      <c r="G998" s="2">
        <f t="shared" si="22"/>
        <v>7923.0220500000005</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1658.51</v>
      </c>
      <c r="D999" s="1">
        <f>BILANCA!E21</f>
        <v>3128.51</v>
      </c>
      <c r="E999" s="1">
        <v>0</v>
      </c>
      <c r="F999" s="1">
        <v>0</v>
      </c>
      <c r="G999" s="2">
        <f t="shared" si="22"/>
        <v>126.64848000000001</v>
      </c>
      <c r="H999" s="2">
        <f t="shared" si="19"/>
        <v>0.97999999999979082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10569.6</v>
      </c>
      <c r="E1000" s="1">
        <v>0</v>
      </c>
      <c r="F1000" s="1">
        <v>0</v>
      </c>
      <c r="G1000" s="2">
        <f t="shared" si="22"/>
        <v>359.36640000000006</v>
      </c>
      <c r="H1000" s="2">
        <f t="shared" si="19"/>
        <v>0.3999999999996362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47491.01</v>
      </c>
      <c r="D1003" s="1">
        <f>BILANCA!E25</f>
        <v>43654.02</v>
      </c>
      <c r="E1003" s="1">
        <v>0</v>
      </c>
      <c r="F1003" s="1">
        <v>0</v>
      </c>
      <c r="G1003" s="2">
        <f t="shared" si="22"/>
        <v>2695.9809999999998</v>
      </c>
      <c r="H1003" s="2">
        <f t="shared" si="19"/>
        <v>2.9999999998835847E-2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9565.06</v>
      </c>
      <c r="D1004" s="1">
        <f>BILANCA!E26</f>
        <v>48777.33</v>
      </c>
      <c r="E1004" s="1">
        <v>0</v>
      </c>
      <c r="F1004" s="1">
        <v>0</v>
      </c>
      <c r="G1004" s="2">
        <f t="shared" si="22"/>
        <v>2249.5141199999998</v>
      </c>
      <c r="H1004" s="2">
        <f t="shared" si="19"/>
        <v>0.39000000000123691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68497.5</v>
      </c>
      <c r="D1006" s="1">
        <f>BILANCA!E28</f>
        <v>124700.72</v>
      </c>
      <c r="E1006" s="1">
        <v>0</v>
      </c>
      <c r="F1006" s="1">
        <v>0</v>
      </c>
      <c r="G1006" s="2">
        <f t="shared" si="22"/>
        <v>7311.67562</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36205.289999999994</v>
      </c>
      <c r="D1013" s="1">
        <f>BILANCA!E35</f>
        <v>27980.070000000007</v>
      </c>
      <c r="E1013" s="1">
        <v>0</v>
      </c>
      <c r="F1013" s="1">
        <v>0</v>
      </c>
      <c r="G1013" s="2">
        <f t="shared" si="22"/>
        <v>2764.9629</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130418.61</v>
      </c>
      <c r="D1014" s="1">
        <f>BILANCA!E36</f>
        <v>182208.03</v>
      </c>
      <c r="E1014" s="1">
        <v>0</v>
      </c>
      <c r="F1014" s="1">
        <v>0</v>
      </c>
      <c r="G1014" s="2">
        <f t="shared" si="22"/>
        <v>15339.874769999999</v>
      </c>
      <c r="H1014" s="2">
        <f t="shared" si="19"/>
        <v>0.41999999999825377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94213.32</v>
      </c>
      <c r="D1018" s="1">
        <f>BILANCA!E40</f>
        <v>154227.96</v>
      </c>
      <c r="E1018" s="1">
        <v>0</v>
      </c>
      <c r="F1018" s="1">
        <v>0</v>
      </c>
      <c r="G1018" s="2">
        <f t="shared" si="22"/>
        <v>14093.423400000001</v>
      </c>
      <c r="H1018" s="2">
        <f t="shared" si="19"/>
        <v>0.36000000001513399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2628.31</v>
      </c>
      <c r="D1032" s="1">
        <f>BILANCA!E54</f>
        <v>3838.35</v>
      </c>
      <c r="E1032" s="1">
        <v>0</v>
      </c>
      <c r="F1032" s="1">
        <v>0</v>
      </c>
      <c r="G1032" s="2">
        <f t="shared" si="22"/>
        <v>504.94549000000001</v>
      </c>
      <c r="H1032" s="2">
        <f t="shared" si="19"/>
        <v>0.65999999999985448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2628.31</v>
      </c>
      <c r="D1033" s="1">
        <f>BILANCA!E55</f>
        <v>3838.35</v>
      </c>
      <c r="E1033" s="1">
        <v>0</v>
      </c>
      <c r="F1033" s="1">
        <v>0</v>
      </c>
      <c r="G1033" s="2">
        <f t="shared" si="22"/>
        <v>515.2505000000001</v>
      </c>
      <c r="H1033" s="2">
        <f t="shared" si="19"/>
        <v>0.65999999999985448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174791.55</v>
      </c>
      <c r="D1046" s="1">
        <f>BILANCA!E68</f>
        <v>179381.84</v>
      </c>
      <c r="E1046" s="1">
        <v>0</v>
      </c>
      <c r="F1046" s="1">
        <v>0</v>
      </c>
      <c r="G1046" s="2">
        <f t="shared" si="22"/>
        <v>33613.979489999998</v>
      </c>
      <c r="H1046" s="2">
        <f t="shared" si="19"/>
        <v>0.61000000001513399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48705.63</v>
      </c>
      <c r="D1047" s="1">
        <f>BILANCA!E69</f>
        <v>44273.57</v>
      </c>
      <c r="E1047" s="1">
        <v>0</v>
      </c>
      <c r="F1047" s="1">
        <v>0</v>
      </c>
      <c r="G1047" s="2">
        <f t="shared" si="22"/>
        <v>8784.1772799999999</v>
      </c>
      <c r="H1047" s="2">
        <f t="shared" si="19"/>
        <v>0.80000000000291038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48640.04</v>
      </c>
      <c r="D1048" s="1">
        <f>BILANCA!E70</f>
        <v>44140.53</v>
      </c>
      <c r="E1048" s="1">
        <v>0</v>
      </c>
      <c r="F1048" s="1">
        <v>0</v>
      </c>
      <c r="G1048" s="2">
        <f t="shared" si="22"/>
        <v>8899.8715000000011</v>
      </c>
      <c r="H1048" s="2">
        <f t="shared" si="19"/>
        <v>0.51000000000203727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48640.04</v>
      </c>
      <c r="D1050" s="1">
        <f>BILANCA!E72</f>
        <v>44140.53</v>
      </c>
      <c r="E1050" s="1">
        <v>0</v>
      </c>
      <c r="F1050" s="1">
        <v>0</v>
      </c>
      <c r="G1050" s="2">
        <f t="shared" si="22"/>
        <v>9173.7137000000002</v>
      </c>
      <c r="H1050" s="2">
        <f t="shared" si="19"/>
        <v>0.51000000000203727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65.59</v>
      </c>
      <c r="D1054" s="1">
        <f>BILANCA!E76</f>
        <v>133.04</v>
      </c>
      <c r="E1054" s="1">
        <v>0</v>
      </c>
      <c r="F1054" s="1">
        <v>0</v>
      </c>
      <c r="G1054" s="2">
        <f t="shared" si="22"/>
        <v>23.548569999999998</v>
      </c>
      <c r="H1054" s="2">
        <f t="shared" si="19"/>
        <v>0.44999999999998863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12604.89</v>
      </c>
      <c r="D1056" s="1">
        <f>BILANCA!E78</f>
        <v>351.60999999999996</v>
      </c>
      <c r="E1056" s="1">
        <v>0</v>
      </c>
      <c r="F1056" s="1">
        <v>0</v>
      </c>
      <c r="G1056" s="2">
        <f t="shared" si="22"/>
        <v>971.49202999999989</v>
      </c>
      <c r="H1056" s="2">
        <f t="shared" si="19"/>
        <v>0.50000000000062528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19.96</v>
      </c>
      <c r="E1062" s="1">
        <v>0</v>
      </c>
      <c r="F1062" s="1">
        <v>0</v>
      </c>
      <c r="G1062" s="2">
        <f t="shared" si="22"/>
        <v>3.15368</v>
      </c>
      <c r="H1062" s="2">
        <f t="shared" si="19"/>
        <v>3.9999999999999147E-2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12604.89</v>
      </c>
      <c r="D1064" s="1">
        <f>BILANCA!E86</f>
        <v>331.65</v>
      </c>
      <c r="E1064" s="1">
        <v>0</v>
      </c>
      <c r="F1064" s="1">
        <v>0</v>
      </c>
      <c r="G1064" s="2">
        <f t="shared" si="22"/>
        <v>1074.7233899999999</v>
      </c>
      <c r="H1064" s="2">
        <f t="shared" si="19"/>
        <v>0.46000000000060481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2008.05</v>
      </c>
      <c r="D1124" s="1">
        <f>BILANCA!E146</f>
        <v>3791.9</v>
      </c>
      <c r="E1124" s="1">
        <v>0</v>
      </c>
      <c r="F1124" s="1">
        <v>0</v>
      </c>
      <c r="G1124" s="2">
        <f t="shared" si="22"/>
        <v>1352.4508499999997</v>
      </c>
      <c r="H1124" s="2">
        <f t="shared" si="23"/>
        <v>0.14999999999986358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2008.05</v>
      </c>
      <c r="D1138" s="1">
        <f>BILANCA!E160</f>
        <v>3791.9</v>
      </c>
      <c r="E1138" s="1">
        <v>0</v>
      </c>
      <c r="F1138" s="1">
        <v>0</v>
      </c>
      <c r="G1138" s="2">
        <f t="shared" si="22"/>
        <v>1486.73675</v>
      </c>
      <c r="H1138" s="2">
        <f t="shared" si="23"/>
        <v>0.14999999999986358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111472.98</v>
      </c>
      <c r="D1148" s="1">
        <f>BILANCA!E170</f>
        <v>130964.76</v>
      </c>
      <c r="E1148" s="1">
        <v>0</v>
      </c>
      <c r="F1148" s="1">
        <v>0</v>
      </c>
      <c r="G1148" s="2">
        <f t="shared" si="22"/>
        <v>61611.412499999999</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160</v>
      </c>
      <c r="E1149" s="1">
        <v>0</v>
      </c>
      <c r="F1149" s="1">
        <v>0</v>
      </c>
      <c r="G1149" s="2">
        <f t="shared" si="22"/>
        <v>53.120000000000005</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111472.98</v>
      </c>
      <c r="D1151" s="1">
        <f>BILANCA!E173</f>
        <v>130804.76</v>
      </c>
      <c r="E1151" s="1">
        <v>0</v>
      </c>
      <c r="F1151" s="1">
        <v>0</v>
      </c>
      <c r="G1151" s="2">
        <f t="shared" si="22"/>
        <v>62677.86</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1544992.36</v>
      </c>
      <c r="D1152" s="1">
        <f>BILANCA!E175</f>
        <v>1598296.8299999998</v>
      </c>
      <c r="E1152" s="1">
        <v>0</v>
      </c>
      <c r="F1152" s="1">
        <v>0</v>
      </c>
      <c r="G1152" s="2">
        <f t="shared" si="22"/>
        <v>801328.03738000011</v>
      </c>
      <c r="H1152" s="2">
        <f t="shared" si="23"/>
        <v>0.53000000026077032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216595.19000000003</v>
      </c>
      <c r="D1153" s="1">
        <f>BILANCA!E176</f>
        <v>163059.93</v>
      </c>
      <c r="E1153" s="1">
        <v>0</v>
      </c>
      <c r="F1153" s="1">
        <v>0</v>
      </c>
      <c r="G1153" s="2">
        <f t="shared" si="22"/>
        <v>92261.558500000014</v>
      </c>
      <c r="H1153" s="2">
        <f t="shared" si="23"/>
        <v>0.26000000003841706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214726.03000000003</v>
      </c>
      <c r="D1154" s="1">
        <f>BILANCA!E177</f>
        <v>163059.93</v>
      </c>
      <c r="E1154" s="1">
        <v>0</v>
      </c>
      <c r="F1154" s="1">
        <v>0</v>
      </c>
      <c r="G1154" s="2">
        <f t="shared" si="22"/>
        <v>92484.647190000018</v>
      </c>
      <c r="H1154" s="2">
        <f t="shared" si="23"/>
        <v>0.1000000000349246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113163.58</v>
      </c>
      <c r="D1155" s="1">
        <f>BILANCA!E178</f>
        <v>132580.22</v>
      </c>
      <c r="E1155" s="1">
        <v>0</v>
      </c>
      <c r="F1155" s="1">
        <v>0</v>
      </c>
      <c r="G1155" s="2">
        <f t="shared" si="22"/>
        <v>65071.731439999996</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88957.56</v>
      </c>
      <c r="D1156" s="1">
        <f>BILANCA!E179</f>
        <v>29236.41</v>
      </c>
      <c r="E1156" s="1">
        <v>0</v>
      </c>
      <c r="F1156" s="1">
        <v>0</v>
      </c>
      <c r="G1156" s="2">
        <f t="shared" si="22"/>
        <v>25505.455739999998</v>
      </c>
      <c r="H1156" s="2">
        <f t="shared" si="23"/>
        <v>0.85000000000218279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94.5</v>
      </c>
      <c r="E1157" s="1">
        <v>0</v>
      </c>
      <c r="F1157" s="1">
        <v>0</v>
      </c>
      <c r="G1157" s="2">
        <f t="shared" si="22"/>
        <v>32.885999999999996</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94.5</v>
      </c>
      <c r="E1160" s="1">
        <v>0</v>
      </c>
      <c r="F1160" s="1">
        <v>0</v>
      </c>
      <c r="G1160" s="2">
        <f t="shared" si="22"/>
        <v>33.452999999999996</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12604.89</v>
      </c>
      <c r="D1165" s="1">
        <f>BILANCA!E188</f>
        <v>1148.8</v>
      </c>
      <c r="E1165" s="1">
        <v>0</v>
      </c>
      <c r="F1165" s="1">
        <v>0</v>
      </c>
      <c r="G1165" s="2">
        <f t="shared" si="22"/>
        <v>2712.2531799999997</v>
      </c>
      <c r="H1165" s="2">
        <f t="shared" si="23"/>
        <v>0.31000000000062755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1869.16</v>
      </c>
      <c r="D1166" s="1">
        <f>BILANCA!E189</f>
        <v>0</v>
      </c>
      <c r="E1166" s="1">
        <v>0</v>
      </c>
      <c r="F1166" s="1">
        <v>0</v>
      </c>
      <c r="G1166" s="2">
        <f t="shared" si="22"/>
        <v>342.05628000000002</v>
      </c>
      <c r="H1166" s="2">
        <f t="shared" si="23"/>
        <v>0.16000000000008185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1328397.1700000002</v>
      </c>
      <c r="D1214" s="1">
        <f>BILANCA!E237</f>
        <v>1435236.9</v>
      </c>
      <c r="E1214" s="1">
        <v>0</v>
      </c>
      <c r="F1214" s="1">
        <v>0</v>
      </c>
      <c r="G1214" s="2">
        <f t="shared" si="22"/>
        <v>969939.19406999997</v>
      </c>
      <c r="H1214" s="2">
        <f t="shared" si="23"/>
        <v>0.2700000002514571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1370200.81</v>
      </c>
      <c r="D1215" s="1">
        <f>BILANCA!E238</f>
        <v>1418914.99</v>
      </c>
      <c r="E1215" s="1">
        <v>0</v>
      </c>
      <c r="F1215" s="1">
        <v>0</v>
      </c>
      <c r="G1215" s="2">
        <f t="shared" si="22"/>
        <v>976263.14327999996</v>
      </c>
      <c r="H1215" s="2">
        <f t="shared" si="23"/>
        <v>0.19999999995343387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1370200.81</v>
      </c>
      <c r="D1216" s="1">
        <f>BILANCA!E239</f>
        <v>1418914.99</v>
      </c>
      <c r="E1216" s="1">
        <v>0</v>
      </c>
      <c r="F1216" s="1">
        <v>0</v>
      </c>
      <c r="G1216" s="2">
        <f t="shared" si="22"/>
        <v>980471.17407000007</v>
      </c>
      <c r="H1216" s="2">
        <f t="shared" si="23"/>
        <v>0.19999999995343387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1262181.19</v>
      </c>
      <c r="D1217" s="1">
        <f>BILANCA!E240</f>
        <v>1312770.27</v>
      </c>
      <c r="E1217" s="1">
        <v>0</v>
      </c>
      <c r="F1217" s="1">
        <v>0</v>
      </c>
      <c r="G1217" s="2">
        <f t="shared" si="22"/>
        <v>909726.88482000004</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108019.62</v>
      </c>
      <c r="D1218" s="1">
        <f>BILANCA!E241</f>
        <v>106144.72</v>
      </c>
      <c r="E1218" s="1">
        <v>0</v>
      </c>
      <c r="F1218" s="1">
        <v>0</v>
      </c>
      <c r="G1218" s="2">
        <f t="shared" si="22"/>
        <v>75272.629099999991</v>
      </c>
      <c r="H1218" s="2">
        <f t="shared" si="23"/>
        <v>0.66000000000349246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-43811.69</v>
      </c>
      <c r="D1222" s="1">
        <f>BILANCA!E245</f>
        <v>12530.010000000002</v>
      </c>
      <c r="E1222" s="1">
        <v>0</v>
      </c>
      <c r="F1222" s="1">
        <v>0</v>
      </c>
      <c r="G1222" s="2">
        <f t="shared" si="22"/>
        <v>-4481.6491299999989</v>
      </c>
      <c r="H1222" s="2">
        <f t="shared" si="23"/>
        <v>0.31999999999970896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19470.2</v>
      </c>
      <c r="E1223" s="1">
        <v>0</v>
      </c>
      <c r="F1223" s="1">
        <v>0</v>
      </c>
      <c r="G1223" s="2">
        <f t="shared" si="22"/>
        <v>9345.6959999999999</v>
      </c>
      <c r="H1223" s="2">
        <f t="shared" si="23"/>
        <v>0.2000000000007276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19470.2</v>
      </c>
      <c r="E1224" s="1">
        <v>0</v>
      </c>
      <c r="F1224" s="1">
        <v>0</v>
      </c>
      <c r="G1224" s="2">
        <f t="shared" si="22"/>
        <v>9384.6363999999994</v>
      </c>
      <c r="H1224" s="2">
        <f t="shared" si="23"/>
        <v>0.2000000000007276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43811.69</v>
      </c>
      <c r="D1227" s="1">
        <f>BILANCA!E250</f>
        <v>6940.19</v>
      </c>
      <c r="E1227" s="1">
        <v>0</v>
      </c>
      <c r="F1227" s="1">
        <v>0</v>
      </c>
      <c r="G1227" s="2">
        <f t="shared" si="22"/>
        <v>14076.86508</v>
      </c>
      <c r="H1227" s="2">
        <f t="shared" si="23"/>
        <v>0.49999999999727152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24691.88</v>
      </c>
      <c r="D1228" s="1">
        <f>BILANCA!E251</f>
        <v>0</v>
      </c>
      <c r="E1228" s="1">
        <v>0</v>
      </c>
      <c r="F1228" s="1">
        <v>0</v>
      </c>
      <c r="G1228" s="2">
        <f t="shared" si="22"/>
        <v>6049.5106000000005</v>
      </c>
      <c r="H1228" s="2">
        <f t="shared" si="23"/>
        <v>0.11999999999898137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19119.810000000001</v>
      </c>
      <c r="D1229" s="1">
        <f>BILANCA!E252</f>
        <v>6940.19</v>
      </c>
      <c r="E1229" s="1">
        <v>0</v>
      </c>
      <c r="F1229" s="1">
        <v>0</v>
      </c>
      <c r="G1229" s="2">
        <f t="shared" si="22"/>
        <v>8118.0467399999998</v>
      </c>
      <c r="H1229" s="2">
        <f t="shared" si="23"/>
        <v>0.37999999999829015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2008.05</v>
      </c>
      <c r="D1232" s="1">
        <f>BILANCA!E255</f>
        <v>3791.9</v>
      </c>
      <c r="E1232" s="1">
        <v>0</v>
      </c>
      <c r="F1232" s="1">
        <v>0</v>
      </c>
      <c r="G1232" s="2">
        <f t="shared" si="22"/>
        <v>2388.3706499999998</v>
      </c>
      <c r="H1232" s="2">
        <f t="shared" si="23"/>
        <v>0.14999999999986358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179175.22</v>
      </c>
      <c r="D1236" s="1">
        <f>BILANCA!E259</f>
        <v>1227.68</v>
      </c>
      <c r="E1236" s="1">
        <v>0</v>
      </c>
      <c r="F1236" s="1">
        <v>0</v>
      </c>
      <c r="G1236" s="2">
        <f t="shared" si="22"/>
        <v>45952.536740000003</v>
      </c>
      <c r="H1236" s="2">
        <f t="shared" si="23"/>
        <v>0.54000000000110049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179175.22</v>
      </c>
      <c r="D1237" s="1">
        <f>BILANCA!E260</f>
        <v>1227.68</v>
      </c>
      <c r="E1237" s="1">
        <v>0</v>
      </c>
      <c r="F1237" s="1">
        <v>0</v>
      </c>
      <c r="G1237" s="2">
        <f t="shared" si="22"/>
        <v>46134.167320000008</v>
      </c>
      <c r="H1237" s="2">
        <f t="shared" si="23"/>
        <v>0.54000000000110049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613.22</v>
      </c>
      <c r="D1240" s="1">
        <f>BILANCA!E264</f>
        <v>1121.8399999999999</v>
      </c>
      <c r="E1240" s="1">
        <v>0</v>
      </c>
      <c r="F1240" s="1">
        <v>0</v>
      </c>
      <c r="G1240" s="2">
        <f t="shared" si="22"/>
        <v>734.22329999999999</v>
      </c>
      <c r="H1240" s="2">
        <f t="shared" si="23"/>
        <v>0.38000000000010914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1394.83</v>
      </c>
      <c r="D1241" s="1">
        <f>BILANCA!E265</f>
        <v>2670.06</v>
      </c>
      <c r="E1241" s="1">
        <v>0</v>
      </c>
      <c r="F1241" s="1">
        <v>0</v>
      </c>
      <c r="G1241" s="2">
        <f t="shared" si="22"/>
        <v>1737.6170999999999</v>
      </c>
      <c r="H1241" s="2">
        <f t="shared" si="23"/>
        <v>0.23000000000001819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12604.89</v>
      </c>
      <c r="D1244" s="1">
        <f>BILANCA!E268</f>
        <v>331.65</v>
      </c>
      <c r="E1244" s="1">
        <v>0</v>
      </c>
      <c r="F1244" s="1">
        <v>0</v>
      </c>
      <c r="G1244" s="2">
        <f t="shared" si="24"/>
        <v>3462.9975899999999</v>
      </c>
      <c r="H1244" s="2">
        <f t="shared" si="23"/>
        <v>0.46000000000060481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3048.63</v>
      </c>
      <c r="D1263" s="1">
        <f>BILANCA!E287</f>
        <v>0</v>
      </c>
      <c r="E1263" s="1">
        <v>0</v>
      </c>
      <c r="F1263" s="1">
        <v>0</v>
      </c>
      <c r="G1263" s="2">
        <f t="shared" si="24"/>
        <v>853.61640000000011</v>
      </c>
      <c r="H1263" s="2">
        <f t="shared" si="23"/>
        <v>0.36999999999989086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211677.4</v>
      </c>
      <c r="D1264" s="1">
        <f>BILANCA!E288</f>
        <v>163059.93</v>
      </c>
      <c r="E1264" s="1">
        <v>0</v>
      </c>
      <c r="F1264" s="1">
        <v>0</v>
      </c>
      <c r="G1264" s="2">
        <f t="shared" si="24"/>
        <v>151121.03006000002</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1869.16</v>
      </c>
      <c r="D1266" s="1">
        <f>BILANCA!E290</f>
        <v>0</v>
      </c>
      <c r="E1266" s="1">
        <v>0</v>
      </c>
      <c r="F1266" s="1">
        <v>0</v>
      </c>
      <c r="G1266" s="2">
        <f t="shared" si="24"/>
        <v>528.97227999999996</v>
      </c>
      <c r="H1266" s="2">
        <f t="shared" si="23"/>
        <v>0.16000000000008185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491.81</v>
      </c>
      <c r="E1271" s="1">
        <v>0</v>
      </c>
      <c r="F1271" s="1">
        <v>0</v>
      </c>
      <c r="G1271" s="2">
        <f t="shared" si="24"/>
        <v>283.28255999999999</v>
      </c>
      <c r="H1271" s="2">
        <f t="shared" si="23"/>
        <v>0.18999999999999773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12604.89</v>
      </c>
      <c r="D1278" s="1">
        <f>BILANCA!E302</f>
        <v>656.99</v>
      </c>
      <c r="E1278" s="1">
        <v>0</v>
      </c>
      <c r="F1278" s="1">
        <v>0</v>
      </c>
      <c r="G1278" s="2">
        <f t="shared" si="24"/>
        <v>4106.0666499999998</v>
      </c>
      <c r="H1278" s="2">
        <f t="shared" si="23"/>
        <v>0.12000000000057298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1676158.39</v>
      </c>
      <c r="D1408" s="1">
        <f>'RAS-funkcijski'!E114</f>
        <v>1906066.65</v>
      </c>
      <c r="E1408" s="1">
        <v>0</v>
      </c>
      <c r="F1408" s="1">
        <v>0</v>
      </c>
      <c r="G1408" s="2">
        <f t="shared" si="24"/>
        <v>603712.08589999995</v>
      </c>
      <c r="H1408" s="2">
        <f t="shared" si="27"/>
        <v>0.73999999999068677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1676158.39</v>
      </c>
      <c r="D1412" s="1">
        <f>'RAS-funkcijski'!E118</f>
        <v>1906066.65</v>
      </c>
      <c r="E1412" s="1">
        <v>0</v>
      </c>
      <c r="F1412" s="1">
        <v>0</v>
      </c>
      <c r="G1412" s="2">
        <f t="shared" si="24"/>
        <v>625665.25266</v>
      </c>
      <c r="H1412" s="2">
        <f t="shared" si="27"/>
        <v>0.73999999999068677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1676158.39</v>
      </c>
      <c r="D1414" s="1">
        <f>'RAS-funkcijski'!E120</f>
        <v>1906066.65</v>
      </c>
      <c r="E1414" s="1">
        <v>0</v>
      </c>
      <c r="F1414" s="1">
        <v>0</v>
      </c>
      <c r="G1414" s="2">
        <f t="shared" si="24"/>
        <v>636641.83603999997</v>
      </c>
      <c r="H1414" s="2">
        <f t="shared" si="27"/>
        <v>0.73999999999068677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1676158.39</v>
      </c>
      <c r="D1435" s="13">
        <f>'RAS-funkcijski'!E141</f>
        <v>1906066.65</v>
      </c>
      <c r="E1435" s="13">
        <v>0</v>
      </c>
      <c r="F1435" s="13">
        <v>0</v>
      </c>
      <c r="G1435" s="14">
        <f t="shared" si="24"/>
        <v>751895.96152999997</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118964.32</v>
      </c>
      <c r="D1436" s="6">
        <f>'P-VRIO'!E5</f>
        <v>20012.82</v>
      </c>
      <c r="E1436" s="6">
        <v>0</v>
      </c>
      <c r="F1436" s="6">
        <v>0</v>
      </c>
      <c r="G1436" s="7">
        <f t="shared" si="24"/>
        <v>158.98996000000002</v>
      </c>
      <c r="H1436" s="7">
        <f t="shared" si="27"/>
        <v>0.50000000000727596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2198.0300000000002</v>
      </c>
      <c r="E1437" s="1">
        <v>0</v>
      </c>
      <c r="F1437" s="1">
        <v>0</v>
      </c>
      <c r="G1437" s="2">
        <f t="shared" si="24"/>
        <v>8.7921200000000006</v>
      </c>
      <c r="H1437" s="2">
        <f t="shared" si="27"/>
        <v>3.0000000000200089E-2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2198.0300000000002</v>
      </c>
      <c r="E1438" s="1">
        <v>0</v>
      </c>
      <c r="F1438" s="1">
        <v>0</v>
      </c>
      <c r="G1438" s="2">
        <f t="shared" si="24"/>
        <v>13.188180000000001</v>
      </c>
      <c r="H1438" s="2">
        <f t="shared" si="27"/>
        <v>3.0000000000200089E-2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2198.0300000000002</v>
      </c>
      <c r="E1440" s="1">
        <v>0</v>
      </c>
      <c r="F1440" s="1">
        <v>0</v>
      </c>
      <c r="G1440" s="2">
        <f t="shared" si="24"/>
        <v>21.980300000000003</v>
      </c>
      <c r="H1440" s="2">
        <f t="shared" si="27"/>
        <v>3.0000000000200089E-2</v>
      </c>
      <c r="I1440" s="10">
        <f t="shared" si="28"/>
        <v>0.65940900000439806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118964.32</v>
      </c>
      <c r="D1453" s="1">
        <f>'P-VRIO'!E22</f>
        <v>17814.79</v>
      </c>
      <c r="E1453" s="1">
        <v>0</v>
      </c>
      <c r="F1453" s="1">
        <v>0</v>
      </c>
      <c r="G1453" s="2">
        <f t="shared" si="24"/>
        <v>2782.6902</v>
      </c>
      <c r="H1453" s="2">
        <f t="shared" si="27"/>
        <v>0.5300000000061118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118964.32</v>
      </c>
      <c r="D1454" s="1">
        <f>'P-VRIO'!E23</f>
        <v>17814.79</v>
      </c>
      <c r="E1454" s="1">
        <v>0</v>
      </c>
      <c r="F1454" s="1">
        <v>0</v>
      </c>
      <c r="G1454" s="2">
        <f t="shared" si="24"/>
        <v>2937.2840999999999</v>
      </c>
      <c r="H1454" s="2">
        <f t="shared" si="27"/>
        <v>0.5300000000061118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118964.32</v>
      </c>
      <c r="D1456" s="1">
        <f>'P-VRIO'!E25</f>
        <v>17814.79</v>
      </c>
      <c r="E1456" s="1">
        <v>0</v>
      </c>
      <c r="F1456" s="1">
        <v>0</v>
      </c>
      <c r="G1456" s="2">
        <f t="shared" si="24"/>
        <v>3246.4719000000005</v>
      </c>
      <c r="H1456" s="2">
        <f t="shared" si="27"/>
        <v>0.5300000000061118</v>
      </c>
      <c r="I1456" s="10">
        <f t="shared" si="30"/>
        <v>1720.6301070198419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216595.19</v>
      </c>
      <c r="D1480" s="6"/>
      <c r="E1480" s="6">
        <v>0</v>
      </c>
      <c r="F1480" s="6">
        <v>0</v>
      </c>
      <c r="G1480" s="7">
        <f t="shared" ref="G1480:G1580" si="34">B1480/1000*C1480</f>
        <v>216.59519</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1989795.4299999997</v>
      </c>
      <c r="D1481" s="1">
        <v>0</v>
      </c>
      <c r="E1481" s="1">
        <v>0</v>
      </c>
      <c r="F1481" s="1">
        <v>0</v>
      </c>
      <c r="G1481" s="2">
        <f t="shared" si="34"/>
        <v>3979.5908599999993</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61564.28</v>
      </c>
      <c r="D1482" s="1">
        <v>0</v>
      </c>
      <c r="E1482" s="1">
        <v>0</v>
      </c>
      <c r="F1482" s="1">
        <v>0</v>
      </c>
      <c r="G1482" s="2">
        <f t="shared" si="34"/>
        <v>184.69283999999999</v>
      </c>
      <c r="H1482" s="2">
        <f t="shared" si="35"/>
        <v>0.27999999999883585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1858945.5199999998</v>
      </c>
      <c r="D1483" s="1">
        <v>0</v>
      </c>
      <c r="E1483" s="1">
        <v>0</v>
      </c>
      <c r="F1483" s="1">
        <v>0</v>
      </c>
      <c r="G1483" s="2">
        <f t="shared" si="34"/>
        <v>7435.782079999999</v>
      </c>
      <c r="H1483" s="2">
        <f t="shared" si="35"/>
        <v>0.48000000021420419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1590469.89</v>
      </c>
      <c r="D1484" s="1">
        <v>0</v>
      </c>
      <c r="E1484" s="1">
        <v>0</v>
      </c>
      <c r="F1484" s="1">
        <v>0</v>
      </c>
      <c r="G1484" s="2">
        <f t="shared" si="34"/>
        <v>7952.3494499999997</v>
      </c>
      <c r="H1484" s="2">
        <f t="shared" si="35"/>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259718.72</v>
      </c>
      <c r="D1485" s="1">
        <v>0</v>
      </c>
      <c r="E1485" s="1">
        <v>0</v>
      </c>
      <c r="F1485" s="1">
        <v>0</v>
      </c>
      <c r="G1485" s="2">
        <f t="shared" si="34"/>
        <v>1558.31232</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530.28</v>
      </c>
      <c r="D1486" s="1">
        <v>0</v>
      </c>
      <c r="E1486" s="1">
        <v>0</v>
      </c>
      <c r="F1486" s="1">
        <v>0</v>
      </c>
      <c r="G1486" s="2">
        <f t="shared" si="34"/>
        <v>3.7119599999999999</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540</v>
      </c>
      <c r="D1489" s="1">
        <v>0</v>
      </c>
      <c r="E1489" s="1">
        <v>0</v>
      </c>
      <c r="F1489" s="1">
        <v>0</v>
      </c>
      <c r="G1489" s="2">
        <f t="shared" si="34"/>
        <v>5.4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7686.63</v>
      </c>
      <c r="D1491" s="1">
        <v>0</v>
      </c>
      <c r="E1491" s="1">
        <v>0</v>
      </c>
      <c r="F1491" s="1">
        <v>0</v>
      </c>
      <c r="G1491" s="2">
        <f t="shared" si="34"/>
        <v>92.239559999999997</v>
      </c>
      <c r="H1491" s="2">
        <f t="shared" si="35"/>
        <v>0.36999999999989086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69285.63</v>
      </c>
      <c r="D1492" s="1">
        <v>0</v>
      </c>
      <c r="E1492" s="1">
        <v>0</v>
      </c>
      <c r="F1492" s="1">
        <v>0</v>
      </c>
      <c r="G1492" s="2">
        <f t="shared" si="34"/>
        <v>900.71319000000005</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2043330.6900000002</v>
      </c>
      <c r="D1499" s="1">
        <v>0</v>
      </c>
      <c r="E1499" s="1">
        <v>0</v>
      </c>
      <c r="F1499" s="1">
        <v>0</v>
      </c>
      <c r="G1499" s="2">
        <f t="shared" si="34"/>
        <v>40866.613800000006</v>
      </c>
      <c r="H1499" s="2">
        <f t="shared" si="35"/>
        <v>0.30999999982304871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73512.179999999993</v>
      </c>
      <c r="D1500" s="1">
        <v>0</v>
      </c>
      <c r="E1500" s="1">
        <v>0</v>
      </c>
      <c r="F1500" s="1">
        <v>0</v>
      </c>
      <c r="G1500" s="2">
        <f t="shared" si="34"/>
        <v>1543.75578</v>
      </c>
      <c r="H1500" s="2">
        <f t="shared" si="35"/>
        <v>0.17999999999301508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1898663.7200000002</v>
      </c>
      <c r="D1501" s="1">
        <v>0</v>
      </c>
      <c r="E1501" s="1">
        <v>0</v>
      </c>
      <c r="F1501" s="1">
        <v>0</v>
      </c>
      <c r="G1501" s="2">
        <f t="shared" si="34"/>
        <v>41770.601840000003</v>
      </c>
      <c r="H1501" s="2">
        <f t="shared" si="35"/>
        <v>0.27999999979510903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1571053.25</v>
      </c>
      <c r="D1502" s="1">
        <v>0</v>
      </c>
      <c r="E1502" s="1">
        <v>0</v>
      </c>
      <c r="F1502" s="1">
        <v>0</v>
      </c>
      <c r="G1502" s="2">
        <f t="shared" si="34"/>
        <v>36134.224750000001</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319439.87</v>
      </c>
      <c r="D1503" s="1">
        <v>0</v>
      </c>
      <c r="E1503" s="1">
        <v>0</v>
      </c>
      <c r="F1503" s="1">
        <v>0</v>
      </c>
      <c r="G1503" s="2">
        <f t="shared" si="34"/>
        <v>7666.5568800000001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435.78</v>
      </c>
      <c r="D1504" s="1">
        <v>0</v>
      </c>
      <c r="E1504" s="1">
        <v>0</v>
      </c>
      <c r="F1504" s="1">
        <v>0</v>
      </c>
      <c r="G1504" s="2">
        <f t="shared" si="34"/>
        <v>10.894500000000001</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540</v>
      </c>
      <c r="D1507" s="1">
        <v>0</v>
      </c>
      <c r="E1507" s="1">
        <v>0</v>
      </c>
      <c r="F1507" s="1">
        <v>0</v>
      </c>
      <c r="G1507" s="2">
        <f t="shared" si="34"/>
        <v>15.120000000000001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7194.82</v>
      </c>
      <c r="D1509" s="1">
        <v>0</v>
      </c>
      <c r="E1509" s="1">
        <v>0</v>
      </c>
      <c r="F1509" s="1">
        <v>0</v>
      </c>
      <c r="G1509" s="2">
        <f t="shared" si="34"/>
        <v>215.84459999999999</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71154.789999999994</v>
      </c>
      <c r="D1510" s="1">
        <v>0</v>
      </c>
      <c r="E1510" s="1">
        <v>0</v>
      </c>
      <c r="F1510" s="1">
        <v>0</v>
      </c>
      <c r="G1510" s="2">
        <f t="shared" si="34"/>
        <v>2205.7984899999997</v>
      </c>
      <c r="H1510" s="2">
        <f t="shared" si="35"/>
        <v>0.21000000000640284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163059.92999999947</v>
      </c>
      <c r="D1517" s="1">
        <v>0</v>
      </c>
      <c r="E1517" s="1">
        <v>0</v>
      </c>
      <c r="F1517" s="1">
        <v>0</v>
      </c>
      <c r="G1517" s="2">
        <f t="shared" si="34"/>
        <v>6196.2773399999796</v>
      </c>
      <c r="H1517" s="2">
        <f t="shared" si="35"/>
        <v>7.0000000530853868E-2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163059.93</v>
      </c>
      <c r="D1576" s="1">
        <v>0</v>
      </c>
      <c r="E1576" s="1">
        <v>0</v>
      </c>
      <c r="F1576" s="1">
        <v>0</v>
      </c>
      <c r="G1576" s="2">
        <f t="shared" si="34"/>
        <v>15816.81321</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656.99</v>
      </c>
      <c r="D1577" s="1">
        <v>0</v>
      </c>
      <c r="E1577" s="1">
        <v>0</v>
      </c>
      <c r="F1577" s="1">
        <v>0</v>
      </c>
      <c r="G1577" s="2">
        <f t="shared" si="34"/>
        <v>64.385019999999997</v>
      </c>
      <c r="H1577" s="2">
        <f t="shared" si="35"/>
        <v>9.9999999999909051E-3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162402.94</v>
      </c>
      <c r="D1578" s="1">
        <v>0</v>
      </c>
      <c r="E1578" s="1">
        <v>0</v>
      </c>
      <c r="F1578" s="1">
        <v>0</v>
      </c>
      <c r="G1578" s="2">
        <f t="shared" si="34"/>
        <v>16077.891060000002</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1604403.56</v>
      </c>
      <c r="I16" s="170">
        <f>'PR-RAS'!E6</f>
        <v>1962408.35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1611527.9599999997</v>
      </c>
      <c r="I17" s="170">
        <f>'PR-RAS'!E151</f>
        <v>1834558.9400000002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12530.009999999951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43811.689999999508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1370200.81</v>
      </c>
      <c r="I20" s="173">
        <f>BILANCA!E7</f>
        <v>1418914.9900000002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174791.55</v>
      </c>
      <c r="I21" s="175">
        <f>BILANCA!E68</f>
        <v>179381.84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216595.19000000003</v>
      </c>
      <c r="I22" s="175">
        <f>BILANCA!E176</f>
        <v>163059.93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1328397.1700000002</v>
      </c>
      <c r="I23" s="177">
        <f>BILANCA!E237</f>
        <v>1435236.9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1676158.39</v>
      </c>
      <c r="I27" s="175">
        <f>'RAS-funkcijski'!E114</f>
        <v>1906066.65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1676158.39</v>
      </c>
      <c r="I28" s="179">
        <f>'RAS-funkcijski'!E141</f>
        <v>1906066.65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118964.32</v>
      </c>
      <c r="I29" s="173">
        <f>'P-VRIO'!E5</f>
        <v>20012.82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118964.32</v>
      </c>
      <c r="I30" s="175">
        <f>'P-VRIO'!E22</f>
        <v>17814.79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216595.19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163059.92999999947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163059.93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95" zoomScaleNormal="100" workbookViewId="0">
      <selection activeCell="E824" sqref="E8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1604403.56</v>
      </c>
      <c r="E6" s="51">
        <f>E7+E44+E50+E82+E106+E124+E133+E139</f>
        <v>1962408.35</v>
      </c>
      <c r="F6" s="52">
        <f t="shared" ref="F6:F131" si="0">IF(D6&lt;&gt;0,IF(E6/D6&gt;=100,"&gt;&gt;100",E6/D6*100),"-")</f>
        <v>122.31388653862125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1268252.07</v>
      </c>
      <c r="E50" s="51">
        <f>E51+E54+E59+E62+E65+E68+E71+E74+E77</f>
        <v>1572807.25</v>
      </c>
      <c r="F50" s="52">
        <f t="shared" si="0"/>
        <v>124.0137735395141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1266459.26</v>
      </c>
      <c r="E68" s="51">
        <f t="shared" si="15"/>
        <v>1569847.98</v>
      </c>
      <c r="F68" s="52">
        <f t="shared" si="0"/>
        <v>123.95566360342298</v>
      </c>
    </row>
    <row r="69" spans="1:6" ht="12.75" customHeight="1" x14ac:dyDescent="0.2">
      <c r="A69" s="53" t="s">
        <v>184</v>
      </c>
      <c r="B69" s="85" t="s">
        <v>185</v>
      </c>
      <c r="C69" s="50" t="s">
        <v>184</v>
      </c>
      <c r="D69" s="242">
        <v>1265796.26</v>
      </c>
      <c r="E69" s="242">
        <v>1569184.98</v>
      </c>
      <c r="F69" s="52">
        <f t="shared" si="0"/>
        <v>123.96821112427683</v>
      </c>
    </row>
    <row r="70" spans="1:6" ht="24" x14ac:dyDescent="0.2">
      <c r="A70" s="53" t="s">
        <v>186</v>
      </c>
      <c r="B70" s="85" t="s">
        <v>187</v>
      </c>
      <c r="C70" s="50" t="s">
        <v>186</v>
      </c>
      <c r="D70" s="242">
        <v>663</v>
      </c>
      <c r="E70" s="242">
        <v>663</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1792.81</v>
      </c>
      <c r="E77" s="51">
        <f t="shared" si="18"/>
        <v>2959.27</v>
      </c>
      <c r="F77" s="52">
        <f t="shared" si="0"/>
        <v>165.06322477005372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1792.81</v>
      </c>
      <c r="E80" s="242">
        <v>2959.27</v>
      </c>
      <c r="F80" s="52">
        <f t="shared" si="0"/>
        <v>165.06322477005372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2.91</v>
      </c>
      <c r="E82" s="51">
        <f t="shared" si="19"/>
        <v>4.32</v>
      </c>
      <c r="F82" s="52">
        <f t="shared" si="0"/>
        <v>148.45360824742269</v>
      </c>
    </row>
    <row r="83" spans="1:6" ht="12.75" customHeight="1" x14ac:dyDescent="0.2">
      <c r="A83" s="53">
        <v>641</v>
      </c>
      <c r="B83" s="85" t="s">
        <v>212</v>
      </c>
      <c r="C83" s="50" t="s">
        <v>213</v>
      </c>
      <c r="D83" s="51">
        <f t="shared" ref="D83:E83" si="20">SUM(D84:D90)</f>
        <v>2.91</v>
      </c>
      <c r="E83" s="51">
        <f t="shared" si="20"/>
        <v>4.32</v>
      </c>
      <c r="F83" s="52">
        <f t="shared" si="0"/>
        <v>148.45360824742269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2.91</v>
      </c>
      <c r="E85" s="242">
        <v>4.32</v>
      </c>
      <c r="F85" s="52">
        <f t="shared" si="0"/>
        <v>148.45360824742269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12327.33</v>
      </c>
      <c r="E106" s="51">
        <f t="shared" si="23"/>
        <v>58621.27</v>
      </c>
      <c r="F106" s="52">
        <f t="shared" si="0"/>
        <v>475.5390664482901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12327.33</v>
      </c>
      <c r="E112" s="51">
        <f t="shared" si="25"/>
        <v>58621.27</v>
      </c>
      <c r="F112" s="52">
        <f t="shared" si="0"/>
        <v>475.5390664482901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12327.33</v>
      </c>
      <c r="E117" s="242">
        <v>58621.27</v>
      </c>
      <c r="F117" s="52">
        <f t="shared" si="0"/>
        <v>475.5390664482901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62014.39</v>
      </c>
      <c r="E124" s="51">
        <f t="shared" si="27"/>
        <v>76643.75</v>
      </c>
      <c r="F124" s="52">
        <f t="shared" si="0"/>
        <v>123.59026671067797</v>
      </c>
    </row>
    <row r="125" spans="1:6" ht="12.75" customHeight="1" x14ac:dyDescent="0.2">
      <c r="A125" s="53">
        <v>661</v>
      </c>
      <c r="B125" s="86" t="s">
        <v>296</v>
      </c>
      <c r="C125" s="50" t="s">
        <v>297</v>
      </c>
      <c r="D125" s="51">
        <f t="shared" ref="D125:E125" si="28">SUM(D126:D127)</f>
        <v>60167.49</v>
      </c>
      <c r="E125" s="51">
        <f t="shared" si="28"/>
        <v>58742.38</v>
      </c>
      <c r="F125" s="52">
        <f t="shared" si="0"/>
        <v>97.631428533914246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60167.49</v>
      </c>
      <c r="E127" s="242">
        <v>58742.38</v>
      </c>
      <c r="F127" s="52">
        <f t="shared" si="0"/>
        <v>97.631428533914246</v>
      </c>
    </row>
    <row r="128" spans="1:6" ht="24" x14ac:dyDescent="0.2">
      <c r="A128" s="53">
        <v>663</v>
      </c>
      <c r="B128" s="231" t="s">
        <v>302</v>
      </c>
      <c r="C128" s="50" t="s">
        <v>303</v>
      </c>
      <c r="D128" s="51">
        <f t="shared" ref="D128:E128" si="29">SUM(D129:D132)</f>
        <v>1846.9</v>
      </c>
      <c r="E128" s="51">
        <f t="shared" si="29"/>
        <v>17901.37</v>
      </c>
      <c r="F128" s="52">
        <f t="shared" si="0"/>
        <v>969.26579674048389</v>
      </c>
    </row>
    <row r="129" spans="1:6" ht="12.75" customHeight="1" x14ac:dyDescent="0.2">
      <c r="A129" s="53">
        <v>6631</v>
      </c>
      <c r="B129" s="86" t="s">
        <v>304</v>
      </c>
      <c r="C129" s="50" t="s">
        <v>305</v>
      </c>
      <c r="D129" s="242">
        <v>0</v>
      </c>
      <c r="E129" s="242">
        <v>15780</v>
      </c>
      <c r="F129" s="52" t="str">
        <f t="shared" si="0"/>
        <v>-</v>
      </c>
    </row>
    <row r="130" spans="1:6" ht="12.75" customHeight="1" x14ac:dyDescent="0.2">
      <c r="A130" s="53">
        <v>6632</v>
      </c>
      <c r="B130" s="232" t="s">
        <v>306</v>
      </c>
      <c r="C130" s="50" t="s">
        <v>307</v>
      </c>
      <c r="D130" s="242">
        <v>1846.9</v>
      </c>
      <c r="E130" s="242">
        <v>2121.37</v>
      </c>
      <c r="F130" s="52">
        <f t="shared" si="0"/>
        <v>114.86111863121987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261806.86</v>
      </c>
      <c r="E133" s="51">
        <f t="shared" si="30"/>
        <v>254331.75</v>
      </c>
      <c r="F133" s="52">
        <f t="shared" ref="F133:F223" si="31">IF(D133&lt;&gt;0,IF(E133/D133&gt;=100,"&gt;&gt;100",E133/D133*100),"-")</f>
        <v>97.144799796307865</v>
      </c>
    </row>
    <row r="134" spans="1:6" ht="24" x14ac:dyDescent="0.2">
      <c r="A134" s="53">
        <v>671</v>
      </c>
      <c r="B134" s="232" t="s">
        <v>314</v>
      </c>
      <c r="C134" s="50" t="s">
        <v>315</v>
      </c>
      <c r="D134" s="51">
        <f t="shared" ref="D134:E134" si="32">SUM(D135:D137)</f>
        <v>261806.86</v>
      </c>
      <c r="E134" s="51">
        <f t="shared" si="32"/>
        <v>254331.75</v>
      </c>
      <c r="F134" s="52">
        <f t="shared" si="31"/>
        <v>97.144799796307865</v>
      </c>
    </row>
    <row r="135" spans="1:6" ht="12.75" customHeight="1" x14ac:dyDescent="0.2">
      <c r="A135" s="53">
        <v>6711</v>
      </c>
      <c r="B135" s="85" t="s">
        <v>316</v>
      </c>
      <c r="C135" s="50" t="s">
        <v>317</v>
      </c>
      <c r="D135" s="242">
        <v>209302.09</v>
      </c>
      <c r="E135" s="242">
        <v>192548.6</v>
      </c>
      <c r="F135" s="52">
        <f t="shared" si="31"/>
        <v>91.995545768319857</v>
      </c>
    </row>
    <row r="136" spans="1:6" ht="24" x14ac:dyDescent="0.2">
      <c r="A136" s="53">
        <v>6712</v>
      </c>
      <c r="B136" s="232" t="s">
        <v>318</v>
      </c>
      <c r="C136" s="50" t="s">
        <v>319</v>
      </c>
      <c r="D136" s="242">
        <v>52504.77</v>
      </c>
      <c r="E136" s="242">
        <v>61783.15</v>
      </c>
      <c r="F136" s="52">
        <f t="shared" si="31"/>
        <v>117.67149917997928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0.01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0.01</v>
      </c>
      <c r="F150" s="52" t="str">
        <f t="shared" si="31"/>
        <v>-</v>
      </c>
    </row>
    <row r="151" spans="1:6" ht="12.75" customHeight="1" x14ac:dyDescent="0.2">
      <c r="A151" s="53">
        <v>3</v>
      </c>
      <c r="B151" s="85" t="s">
        <v>348</v>
      </c>
      <c r="C151" s="50" t="s">
        <v>56</v>
      </c>
      <c r="D151" s="51">
        <f t="shared" ref="D151:E151" si="35">D152+D163+D196+D215+D224+D252+D263</f>
        <v>1611527.9599999997</v>
      </c>
      <c r="E151" s="51">
        <f t="shared" si="35"/>
        <v>1834558.9400000002</v>
      </c>
      <c r="F151" s="52">
        <f t="shared" si="31"/>
        <v>113.83972140328243</v>
      </c>
    </row>
    <row r="152" spans="1:6" ht="12.75" customHeight="1" x14ac:dyDescent="0.2">
      <c r="A152" s="53">
        <v>31</v>
      </c>
      <c r="B152" s="85" t="s">
        <v>349</v>
      </c>
      <c r="C152" s="50" t="s">
        <v>35</v>
      </c>
      <c r="D152" s="51">
        <f t="shared" ref="D152:E152" si="36">D153+D158+D159</f>
        <v>1258804.0699999998</v>
      </c>
      <c r="E152" s="51">
        <f t="shared" si="36"/>
        <v>1565362.0700000003</v>
      </c>
      <c r="F152" s="52">
        <f t="shared" si="31"/>
        <v>124.35311477821966</v>
      </c>
    </row>
    <row r="153" spans="1:6" ht="12.75" customHeight="1" x14ac:dyDescent="0.2">
      <c r="A153" s="53">
        <v>311</v>
      </c>
      <c r="B153" s="85" t="s">
        <v>350</v>
      </c>
      <c r="C153" s="50" t="s">
        <v>351</v>
      </c>
      <c r="D153" s="51">
        <f t="shared" ref="D153:E153" si="37">SUM(D154:D157)</f>
        <v>1045554.88</v>
      </c>
      <c r="E153" s="51">
        <f t="shared" si="37"/>
        <v>1297937.9100000001</v>
      </c>
      <c r="F153" s="52">
        <f t="shared" si="31"/>
        <v>124.13866883773717</v>
      </c>
    </row>
    <row r="154" spans="1:6" ht="12.75" customHeight="1" x14ac:dyDescent="0.2">
      <c r="A154" s="53">
        <v>3111</v>
      </c>
      <c r="B154" s="85" t="s">
        <v>352</v>
      </c>
      <c r="C154" s="50" t="s">
        <v>353</v>
      </c>
      <c r="D154" s="242">
        <v>1042141.71</v>
      </c>
      <c r="E154" s="242">
        <v>1292574.5900000001</v>
      </c>
      <c r="F154" s="52">
        <f t="shared" si="31"/>
        <v>124.03059752785445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3117.87</v>
      </c>
      <c r="E156" s="242">
        <v>5363.32</v>
      </c>
      <c r="F156" s="52">
        <f t="shared" si="31"/>
        <v>172.01871790677609</v>
      </c>
    </row>
    <row r="157" spans="1:6" ht="12.75" customHeight="1" x14ac:dyDescent="0.2">
      <c r="A157" s="53">
        <v>3114</v>
      </c>
      <c r="B157" s="85" t="s">
        <v>358</v>
      </c>
      <c r="C157" s="50" t="s">
        <v>359</v>
      </c>
      <c r="D157" s="242">
        <v>295.3</v>
      </c>
      <c r="E157" s="242"/>
      <c r="F157" s="52">
        <f t="shared" si="31"/>
        <v>0</v>
      </c>
    </row>
    <row r="158" spans="1:6" ht="12.75" customHeight="1" x14ac:dyDescent="0.2">
      <c r="A158" s="53">
        <v>312</v>
      </c>
      <c r="B158" s="85" t="s">
        <v>360</v>
      </c>
      <c r="C158" s="50" t="s">
        <v>361</v>
      </c>
      <c r="D158" s="242">
        <v>46645.51</v>
      </c>
      <c r="E158" s="242">
        <v>66573.279999999999</v>
      </c>
      <c r="F158" s="52">
        <f t="shared" si="31"/>
        <v>142.72173248829307</v>
      </c>
    </row>
    <row r="159" spans="1:6" ht="12.75" customHeight="1" x14ac:dyDescent="0.2">
      <c r="A159" s="53">
        <v>313</v>
      </c>
      <c r="B159" s="85" t="s">
        <v>362</v>
      </c>
      <c r="C159" s="50" t="s">
        <v>363</v>
      </c>
      <c r="D159" s="51">
        <f t="shared" ref="D159:E159" si="38">SUM(D160:D162)</f>
        <v>166603.68</v>
      </c>
      <c r="E159" s="51">
        <f t="shared" si="38"/>
        <v>200850.88</v>
      </c>
      <c r="F159" s="52">
        <f t="shared" si="31"/>
        <v>120.55608855698748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166570.85</v>
      </c>
      <c r="E161" s="242">
        <v>200837.49</v>
      </c>
      <c r="F161" s="52">
        <f t="shared" si="31"/>
        <v>120.57181073399097</v>
      </c>
    </row>
    <row r="162" spans="1:6" ht="12.75" customHeight="1" x14ac:dyDescent="0.2">
      <c r="A162" s="53">
        <v>3133</v>
      </c>
      <c r="B162" s="85" t="s">
        <v>367</v>
      </c>
      <c r="C162" s="50" t="s">
        <v>368</v>
      </c>
      <c r="D162" s="242">
        <v>32.83</v>
      </c>
      <c r="E162" s="242">
        <v>13.39</v>
      </c>
      <c r="F162" s="52">
        <f t="shared" si="31"/>
        <v>40.785866585440154</v>
      </c>
    </row>
    <row r="163" spans="1:6" ht="12.75" customHeight="1" x14ac:dyDescent="0.2">
      <c r="A163" s="53">
        <v>32</v>
      </c>
      <c r="B163" s="85" t="s">
        <v>369</v>
      </c>
      <c r="C163" s="50" t="s">
        <v>370</v>
      </c>
      <c r="D163" s="51">
        <f t="shared" ref="D163:E163" si="39">D164+D169+D177+D187+D188</f>
        <v>347956.77</v>
      </c>
      <c r="E163" s="51">
        <f t="shared" si="39"/>
        <v>264887.72000000003</v>
      </c>
      <c r="F163" s="52">
        <f t="shared" si="31"/>
        <v>76.126617682995516</v>
      </c>
    </row>
    <row r="164" spans="1:6" ht="12.75" customHeight="1" x14ac:dyDescent="0.2">
      <c r="A164" s="53">
        <v>321</v>
      </c>
      <c r="B164" s="85" t="s">
        <v>371</v>
      </c>
      <c r="C164" s="50" t="s">
        <v>372</v>
      </c>
      <c r="D164" s="51">
        <f t="shared" ref="D164:E164" si="40">SUM(D165:D168)</f>
        <v>64795.68</v>
      </c>
      <c r="E164" s="51">
        <f t="shared" si="40"/>
        <v>55697.770000000004</v>
      </c>
      <c r="F164" s="52">
        <f t="shared" si="31"/>
        <v>85.959079370723487</v>
      </c>
    </row>
    <row r="165" spans="1:6" ht="12.75" customHeight="1" x14ac:dyDescent="0.2">
      <c r="A165" s="53">
        <v>3211</v>
      </c>
      <c r="B165" s="85" t="s">
        <v>373</v>
      </c>
      <c r="C165" s="50" t="s">
        <v>374</v>
      </c>
      <c r="D165" s="242">
        <v>14862.18</v>
      </c>
      <c r="E165" s="242">
        <v>20455.16</v>
      </c>
      <c r="F165" s="52">
        <f t="shared" si="31"/>
        <v>137.63229889558596</v>
      </c>
    </row>
    <row r="166" spans="1:6" ht="12.75" customHeight="1" x14ac:dyDescent="0.2">
      <c r="A166" s="53">
        <v>3212</v>
      </c>
      <c r="B166" s="85" t="s">
        <v>375</v>
      </c>
      <c r="C166" s="50" t="s">
        <v>376</v>
      </c>
      <c r="D166" s="242">
        <v>25814.41</v>
      </c>
      <c r="E166" s="242">
        <v>27449.25</v>
      </c>
      <c r="F166" s="52">
        <f t="shared" si="31"/>
        <v>106.33305196593685</v>
      </c>
    </row>
    <row r="167" spans="1:6" ht="12.75" customHeight="1" x14ac:dyDescent="0.2">
      <c r="A167" s="53">
        <v>3213</v>
      </c>
      <c r="B167" s="85" t="s">
        <v>377</v>
      </c>
      <c r="C167" s="50" t="s">
        <v>378</v>
      </c>
      <c r="D167" s="242">
        <v>24100.69</v>
      </c>
      <c r="E167" s="242">
        <v>7745.36</v>
      </c>
      <c r="F167" s="52">
        <f t="shared" si="31"/>
        <v>32.13750311713067</v>
      </c>
    </row>
    <row r="168" spans="1:6" ht="12.75" customHeight="1" x14ac:dyDescent="0.2">
      <c r="A168" s="53">
        <v>3214</v>
      </c>
      <c r="B168" s="85" t="s">
        <v>379</v>
      </c>
      <c r="C168" s="50" t="s">
        <v>380</v>
      </c>
      <c r="D168" s="242">
        <v>18.399999999999999</v>
      </c>
      <c r="E168" s="242">
        <v>48</v>
      </c>
      <c r="F168" s="52">
        <f t="shared" si="31"/>
        <v>260.86956521739131</v>
      </c>
    </row>
    <row r="169" spans="1:6" ht="12.75" customHeight="1" x14ac:dyDescent="0.2">
      <c r="A169" s="53">
        <v>322</v>
      </c>
      <c r="B169" s="85" t="s">
        <v>381</v>
      </c>
      <c r="C169" s="50" t="s">
        <v>382</v>
      </c>
      <c r="D169" s="51">
        <f t="shared" ref="D169:E169" si="41">SUM(D170:D176)</f>
        <v>129158.14</v>
      </c>
      <c r="E169" s="51">
        <f t="shared" si="41"/>
        <v>107672.37999999999</v>
      </c>
      <c r="F169" s="52">
        <f t="shared" si="31"/>
        <v>83.3647650856539</v>
      </c>
    </row>
    <row r="170" spans="1:6" ht="12.75" customHeight="1" x14ac:dyDescent="0.2">
      <c r="A170" s="53">
        <v>3221</v>
      </c>
      <c r="B170" s="85" t="s">
        <v>383</v>
      </c>
      <c r="C170" s="50" t="s">
        <v>384</v>
      </c>
      <c r="D170" s="242">
        <v>16700.45</v>
      </c>
      <c r="E170" s="242">
        <v>15583.43</v>
      </c>
      <c r="F170" s="52">
        <f t="shared" si="31"/>
        <v>93.311437715750174</v>
      </c>
    </row>
    <row r="171" spans="1:6" ht="12.75" customHeight="1" x14ac:dyDescent="0.2">
      <c r="A171" s="53">
        <v>3222</v>
      </c>
      <c r="B171" s="85" t="s">
        <v>385</v>
      </c>
      <c r="C171" s="50" t="s">
        <v>386</v>
      </c>
      <c r="D171" s="242">
        <v>813.23</v>
      </c>
      <c r="E171" s="242">
        <v>3113.43</v>
      </c>
      <c r="F171" s="52">
        <f t="shared" si="31"/>
        <v>382.84741094155402</v>
      </c>
    </row>
    <row r="172" spans="1:6" ht="12.75" customHeight="1" x14ac:dyDescent="0.2">
      <c r="A172" s="53">
        <v>3223</v>
      </c>
      <c r="B172" s="85" t="s">
        <v>387</v>
      </c>
      <c r="C172" s="50" t="s">
        <v>388</v>
      </c>
      <c r="D172" s="242">
        <v>102368.91</v>
      </c>
      <c r="E172" s="242">
        <v>83517.81</v>
      </c>
      <c r="F172" s="52">
        <f t="shared" si="31"/>
        <v>81.585131657648787</v>
      </c>
    </row>
    <row r="173" spans="1:6" ht="12.75" customHeight="1" x14ac:dyDescent="0.2">
      <c r="A173" s="53">
        <v>3224</v>
      </c>
      <c r="B173" s="85" t="s">
        <v>389</v>
      </c>
      <c r="C173" s="50" t="s">
        <v>390</v>
      </c>
      <c r="D173" s="242">
        <v>7110.55</v>
      </c>
      <c r="E173" s="242">
        <v>3749.05</v>
      </c>
      <c r="F173" s="52">
        <f t="shared" si="31"/>
        <v>52.72517597091646</v>
      </c>
    </row>
    <row r="174" spans="1:6" ht="12.75" customHeight="1" x14ac:dyDescent="0.2">
      <c r="A174" s="53">
        <v>3225</v>
      </c>
      <c r="B174" s="85" t="s">
        <v>391</v>
      </c>
      <c r="C174" s="50" t="s">
        <v>392</v>
      </c>
      <c r="D174" s="242">
        <v>1702.03</v>
      </c>
      <c r="E174" s="242">
        <v>991.98</v>
      </c>
      <c r="F174" s="52">
        <f t="shared" si="31"/>
        <v>58.282168939442904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462.97</v>
      </c>
      <c r="E176" s="242">
        <v>716.68</v>
      </c>
      <c r="F176" s="52">
        <f t="shared" si="31"/>
        <v>154.80052703198911</v>
      </c>
    </row>
    <row r="177" spans="1:6" ht="12.75" customHeight="1" x14ac:dyDescent="0.2">
      <c r="A177" s="53">
        <v>323</v>
      </c>
      <c r="B177" s="85" t="s">
        <v>397</v>
      </c>
      <c r="C177" s="50" t="s">
        <v>398</v>
      </c>
      <c r="D177" s="51">
        <f t="shared" ref="D177:E177" si="42">SUM(D178:D186)</f>
        <v>134984.09000000003</v>
      </c>
      <c r="E177" s="51">
        <f t="shared" si="42"/>
        <v>82197.050000000017</v>
      </c>
      <c r="F177" s="52">
        <f t="shared" si="31"/>
        <v>60.893880160247036</v>
      </c>
    </row>
    <row r="178" spans="1:6" ht="12.75" customHeight="1" x14ac:dyDescent="0.2">
      <c r="A178" s="53">
        <v>3231</v>
      </c>
      <c r="B178" s="85" t="s">
        <v>399</v>
      </c>
      <c r="C178" s="50" t="s">
        <v>400</v>
      </c>
      <c r="D178" s="242">
        <v>2612.33</v>
      </c>
      <c r="E178" s="242">
        <v>2725.2</v>
      </c>
      <c r="F178" s="52">
        <f t="shared" si="31"/>
        <v>104.32066392837045</v>
      </c>
    </row>
    <row r="179" spans="1:6" ht="12.75" customHeight="1" x14ac:dyDescent="0.2">
      <c r="A179" s="53">
        <v>3232</v>
      </c>
      <c r="B179" s="85" t="s">
        <v>401</v>
      </c>
      <c r="C179" s="50" t="s">
        <v>402</v>
      </c>
      <c r="D179" s="242">
        <v>102098.3</v>
      </c>
      <c r="E179" s="242">
        <v>45724.25</v>
      </c>
      <c r="F179" s="52">
        <f t="shared" si="31"/>
        <v>44.784536079445004</v>
      </c>
    </row>
    <row r="180" spans="1:6" ht="12.75" customHeight="1" x14ac:dyDescent="0.2">
      <c r="A180" s="53">
        <v>3233</v>
      </c>
      <c r="B180" s="85" t="s">
        <v>403</v>
      </c>
      <c r="C180" s="50" t="s">
        <v>404</v>
      </c>
      <c r="D180" s="242">
        <v>60</v>
      </c>
      <c r="E180" s="242">
        <v>470.98</v>
      </c>
      <c r="F180" s="52">
        <f t="shared" si="31"/>
        <v>784.9666666666667</v>
      </c>
    </row>
    <row r="181" spans="1:6" ht="12.75" customHeight="1" x14ac:dyDescent="0.2">
      <c r="A181" s="53">
        <v>3234</v>
      </c>
      <c r="B181" s="85" t="s">
        <v>405</v>
      </c>
      <c r="C181" s="50" t="s">
        <v>406</v>
      </c>
      <c r="D181" s="242">
        <v>13934.47</v>
      </c>
      <c r="E181" s="242">
        <v>19314.830000000002</v>
      </c>
      <c r="F181" s="52">
        <f t="shared" si="31"/>
        <v>138.61187400740755</v>
      </c>
    </row>
    <row r="182" spans="1:6" ht="12.75" customHeight="1" x14ac:dyDescent="0.2">
      <c r="A182" s="53">
        <v>3235</v>
      </c>
      <c r="B182" s="85" t="s">
        <v>407</v>
      </c>
      <c r="C182" s="50" t="s">
        <v>408</v>
      </c>
      <c r="D182" s="242">
        <v>35</v>
      </c>
      <c r="E182" s="242">
        <v>140.4</v>
      </c>
      <c r="F182" s="52">
        <f t="shared" si="31"/>
        <v>401.14285714285717</v>
      </c>
    </row>
    <row r="183" spans="1:6" ht="12.75" customHeight="1" x14ac:dyDescent="0.2">
      <c r="A183" s="53">
        <v>3236</v>
      </c>
      <c r="B183" s="85" t="s">
        <v>409</v>
      </c>
      <c r="C183" s="50" t="s">
        <v>410</v>
      </c>
      <c r="D183" s="242">
        <v>4884.2700000000004</v>
      </c>
      <c r="E183" s="242">
        <v>929.07</v>
      </c>
      <c r="F183" s="52">
        <f t="shared" si="31"/>
        <v>19.021675705888494</v>
      </c>
    </row>
    <row r="184" spans="1:6" ht="12.75" customHeight="1" x14ac:dyDescent="0.2">
      <c r="A184" s="53">
        <v>3237</v>
      </c>
      <c r="B184" s="85" t="s">
        <v>411</v>
      </c>
      <c r="C184" s="50" t="s">
        <v>412</v>
      </c>
      <c r="D184" s="242">
        <v>936.6</v>
      </c>
      <c r="E184" s="242">
        <v>2076.77</v>
      </c>
      <c r="F184" s="52">
        <f t="shared" si="31"/>
        <v>221.73499893230834</v>
      </c>
    </row>
    <row r="185" spans="1:6" ht="12.75" customHeight="1" x14ac:dyDescent="0.2">
      <c r="A185" s="53">
        <v>3238</v>
      </c>
      <c r="B185" s="85" t="s">
        <v>413</v>
      </c>
      <c r="C185" s="50" t="s">
        <v>414</v>
      </c>
      <c r="D185" s="242">
        <v>3873.23</v>
      </c>
      <c r="E185" s="242">
        <v>3720.2</v>
      </c>
      <c r="F185" s="52">
        <f t="shared" si="31"/>
        <v>96.049034010373774</v>
      </c>
    </row>
    <row r="186" spans="1:6" ht="12.75" customHeight="1" x14ac:dyDescent="0.2">
      <c r="A186" s="53">
        <v>3239</v>
      </c>
      <c r="B186" s="85" t="s">
        <v>415</v>
      </c>
      <c r="C186" s="50" t="s">
        <v>416</v>
      </c>
      <c r="D186" s="242">
        <v>6549.89</v>
      </c>
      <c r="E186" s="242">
        <v>7095.35</v>
      </c>
      <c r="F186" s="52">
        <f t="shared" si="31"/>
        <v>108.32777344352348</v>
      </c>
    </row>
    <row r="187" spans="1:6" ht="12.75" customHeight="1" x14ac:dyDescent="0.2">
      <c r="A187" s="53">
        <v>324</v>
      </c>
      <c r="B187" s="85" t="s">
        <v>417</v>
      </c>
      <c r="C187" s="50" t="s">
        <v>418</v>
      </c>
      <c r="D187" s="242">
        <v>2075.8000000000002</v>
      </c>
      <c r="E187" s="242">
        <v>107.78</v>
      </c>
      <c r="F187" s="52">
        <f t="shared" si="31"/>
        <v>5.1922150496194233</v>
      </c>
    </row>
    <row r="188" spans="1:6" ht="12.75" customHeight="1" x14ac:dyDescent="0.2">
      <c r="A188" s="53">
        <v>329</v>
      </c>
      <c r="B188" s="85" t="s">
        <v>419</v>
      </c>
      <c r="C188" s="50" t="s">
        <v>420</v>
      </c>
      <c r="D188" s="51">
        <f t="shared" ref="D188:E188" si="43">SUM(D189:D195)</f>
        <v>16943.059999999998</v>
      </c>
      <c r="E188" s="51">
        <f t="shared" si="43"/>
        <v>19212.740000000002</v>
      </c>
      <c r="F188" s="52">
        <f t="shared" si="31"/>
        <v>113.3959273000273</v>
      </c>
    </row>
    <row r="189" spans="1:6" ht="12.75" customHeight="1" x14ac:dyDescent="0.2">
      <c r="A189" s="53">
        <v>3291</v>
      </c>
      <c r="B189" s="232" t="s">
        <v>421</v>
      </c>
      <c r="C189" s="50" t="s">
        <v>422</v>
      </c>
      <c r="D189" s="242">
        <v>4236.28</v>
      </c>
      <c r="E189" s="242">
        <v>4589.3599999999997</v>
      </c>
      <c r="F189" s="52">
        <f t="shared" si="31"/>
        <v>108.33467098492073</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680.07</v>
      </c>
      <c r="E191" s="242">
        <v>2241.73</v>
      </c>
      <c r="F191" s="52">
        <f t="shared" si="31"/>
        <v>329.63224373961503</v>
      </c>
    </row>
    <row r="192" spans="1:6" ht="12.75" customHeight="1" x14ac:dyDescent="0.2">
      <c r="A192" s="53">
        <v>3294</v>
      </c>
      <c r="B192" s="85" t="s">
        <v>427</v>
      </c>
      <c r="C192" s="50" t="s">
        <v>428</v>
      </c>
      <c r="D192" s="242">
        <v>59</v>
      </c>
      <c r="E192" s="242">
        <v>35</v>
      </c>
      <c r="F192" s="52">
        <f t="shared" si="31"/>
        <v>59.322033898305079</v>
      </c>
    </row>
    <row r="193" spans="1:6" ht="12.75" customHeight="1" x14ac:dyDescent="0.2">
      <c r="A193" s="53">
        <v>3295</v>
      </c>
      <c r="B193" s="85" t="s">
        <v>429</v>
      </c>
      <c r="C193" s="50" t="s">
        <v>430</v>
      </c>
      <c r="D193" s="242">
        <v>945.42</v>
      </c>
      <c r="E193" s="242">
        <v>186.18</v>
      </c>
      <c r="F193" s="52">
        <f t="shared" si="31"/>
        <v>19.692834930507079</v>
      </c>
    </row>
    <row r="194" spans="1:6" ht="12.75" customHeight="1" x14ac:dyDescent="0.2">
      <c r="A194" s="53" t="s">
        <v>431</v>
      </c>
      <c r="B194" s="85" t="s">
        <v>432</v>
      </c>
      <c r="C194" s="50" t="s">
        <v>431</v>
      </c>
      <c r="D194" s="242">
        <v>1420.55</v>
      </c>
      <c r="E194" s="242">
        <v>405.1</v>
      </c>
      <c r="F194" s="52">
        <f t="shared" si="31"/>
        <v>28.51712364929077</v>
      </c>
    </row>
    <row r="195" spans="1:6" ht="12.75" customHeight="1" x14ac:dyDescent="0.2">
      <c r="A195" s="53">
        <v>3299</v>
      </c>
      <c r="B195" s="85" t="s">
        <v>433</v>
      </c>
      <c r="C195" s="50" t="s">
        <v>434</v>
      </c>
      <c r="D195" s="242">
        <v>9601.74</v>
      </c>
      <c r="E195" s="242">
        <v>11755.37</v>
      </c>
      <c r="F195" s="52">
        <f t="shared" si="31"/>
        <v>122.42958047187282</v>
      </c>
    </row>
    <row r="196" spans="1:6" ht="12.75" customHeight="1" x14ac:dyDescent="0.2">
      <c r="A196" s="53">
        <v>34</v>
      </c>
      <c r="B196" s="232" t="s">
        <v>435</v>
      </c>
      <c r="C196" s="50" t="s">
        <v>436</v>
      </c>
      <c r="D196" s="51">
        <f t="shared" ref="D196:E196" si="44">D197+D202+D210</f>
        <v>1649.93</v>
      </c>
      <c r="E196" s="51">
        <f t="shared" si="44"/>
        <v>1431.51</v>
      </c>
      <c r="F196" s="52">
        <f t="shared" si="31"/>
        <v>86.761862624474972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1649.93</v>
      </c>
      <c r="E210" s="51">
        <f t="shared" si="47"/>
        <v>1431.51</v>
      </c>
      <c r="F210" s="52">
        <f t="shared" si="31"/>
        <v>86.761862624474972</v>
      </c>
    </row>
    <row r="211" spans="1:6" ht="12.75" customHeight="1" x14ac:dyDescent="0.2">
      <c r="A211" s="53">
        <v>3431</v>
      </c>
      <c r="B211" s="232" t="s">
        <v>465</v>
      </c>
      <c r="C211" s="50" t="s">
        <v>466</v>
      </c>
      <c r="D211" s="242">
        <v>810.71</v>
      </c>
      <c r="E211" s="242">
        <v>994.3</v>
      </c>
      <c r="F211" s="52">
        <f t="shared" si="31"/>
        <v>122.64558226739524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839.22</v>
      </c>
      <c r="E213" s="242">
        <v>437.21</v>
      </c>
      <c r="F213" s="52">
        <f t="shared" si="31"/>
        <v>52.097185481756867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800</v>
      </c>
      <c r="E252" s="51">
        <f t="shared" si="63"/>
        <v>1080</v>
      </c>
      <c r="F252" s="52">
        <f t="shared" ref="F252:F258" si="64">IF(D252&lt;&gt;0,IF(E252/D252&gt;=100,"&gt;&gt;100",E252/D252*100),"-")</f>
        <v>135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800</v>
      </c>
      <c r="E259" s="51">
        <f t="shared" si="66"/>
        <v>1080</v>
      </c>
      <c r="F259" s="52">
        <f t="shared" ref="F259:F262" si="67">IF(D259&lt;&gt;0,IF(E259/D259&gt;=100,"&gt;&gt;100",E259/D259*100),"-")</f>
        <v>135</v>
      </c>
    </row>
    <row r="260" spans="1:6" ht="12.75" customHeight="1" x14ac:dyDescent="0.2">
      <c r="A260" s="53">
        <v>3721</v>
      </c>
      <c r="B260" s="85" t="s">
        <v>559</v>
      </c>
      <c r="C260" s="50" t="s">
        <v>560</v>
      </c>
      <c r="D260" s="242">
        <v>800</v>
      </c>
      <c r="E260" s="242">
        <v>1080</v>
      </c>
      <c r="F260" s="52">
        <f t="shared" si="67"/>
        <v>135</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2317.19</v>
      </c>
      <c r="E263" s="51">
        <f t="shared" si="68"/>
        <v>1797.64</v>
      </c>
      <c r="F263" s="52">
        <f t="shared" ref="F263:F267" si="69">IF(D263&lt;&gt;0,IF(E263/D263&gt;=100,"&gt;&gt;100",E263/D263*100),"-")</f>
        <v>77.578446307812484</v>
      </c>
    </row>
    <row r="264" spans="1:6" ht="12.75" customHeight="1" x14ac:dyDescent="0.2">
      <c r="A264" s="53">
        <v>381</v>
      </c>
      <c r="B264" s="85" t="s">
        <v>567</v>
      </c>
      <c r="C264" s="50" t="s">
        <v>568</v>
      </c>
      <c r="D264" s="51">
        <f t="shared" ref="D264:E264" si="70">SUM(D265:D267)</f>
        <v>1839.83</v>
      </c>
      <c r="E264" s="51">
        <f t="shared" si="70"/>
        <v>1797.64</v>
      </c>
      <c r="F264" s="52">
        <f t="shared" si="69"/>
        <v>97.706853350581312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1839.83</v>
      </c>
      <c r="E266" s="242">
        <v>1797.64</v>
      </c>
      <c r="F266" s="52">
        <f t="shared" si="69"/>
        <v>97.706853350581312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477.36</v>
      </c>
      <c r="E268" s="51">
        <f t="shared" si="71"/>
        <v>0</v>
      </c>
      <c r="F268" s="52">
        <f t="shared" ref="F268:F272" si="72">IF(D268&lt;&gt;0,IF(E268/D268&gt;=100,"&gt;&gt;100",E268/D268*100),"-")</f>
        <v>0</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477.36</v>
      </c>
      <c r="E270" s="242"/>
      <c r="F270" s="52">
        <f t="shared" si="72"/>
        <v>0</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1611527.9599999997</v>
      </c>
      <c r="E289" s="51">
        <f t="shared" si="79"/>
        <v>1834558.9400000002</v>
      </c>
      <c r="F289" s="52">
        <f t="shared" si="76"/>
        <v>113.83972140328243</v>
      </c>
    </row>
    <row r="290" spans="1:6" ht="12.75" customHeight="1" x14ac:dyDescent="0.2">
      <c r="A290" s="53" t="s">
        <v>608</v>
      </c>
      <c r="B290" s="85" t="s">
        <v>619</v>
      </c>
      <c r="C290" s="50" t="s">
        <v>620</v>
      </c>
      <c r="D290" s="51">
        <f>IF(D6&gt;=D289,D6-D289,0)</f>
        <v>0</v>
      </c>
      <c r="E290" s="51">
        <f>IF(E6&gt;=E289,E6-E289,0)</f>
        <v>127849.40999999992</v>
      </c>
      <c r="F290" s="52" t="str">
        <f t="shared" si="76"/>
        <v>-</v>
      </c>
    </row>
    <row r="291" spans="1:6" ht="12.75" customHeight="1" x14ac:dyDescent="0.2">
      <c r="A291" s="53" t="s">
        <v>608</v>
      </c>
      <c r="B291" s="85" t="s">
        <v>621</v>
      </c>
      <c r="C291" s="50" t="s">
        <v>622</v>
      </c>
      <c r="D291" s="51">
        <f>IF(D289&gt;=D6,D289-D6,0)</f>
        <v>7124.399999999674</v>
      </c>
      <c r="E291" s="51">
        <f>IF(E289&gt;=E6,E289-E6,0)</f>
        <v>0</v>
      </c>
      <c r="F291" s="52">
        <f t="shared" si="76"/>
        <v>0</v>
      </c>
    </row>
    <row r="292" spans="1:6" ht="12.75" customHeight="1" x14ac:dyDescent="0.2">
      <c r="A292" s="53">
        <v>92211</v>
      </c>
      <c r="B292" s="85" t="s">
        <v>623</v>
      </c>
      <c r="C292" s="50" t="s">
        <v>624</v>
      </c>
      <c r="D292" s="242">
        <v>37447.19</v>
      </c>
      <c r="E292" s="242">
        <v>0</v>
      </c>
      <c r="F292" s="52">
        <f t="shared" si="76"/>
        <v>0</v>
      </c>
    </row>
    <row r="293" spans="1:6" ht="12.75" customHeight="1" x14ac:dyDescent="0.2">
      <c r="A293" s="53">
        <v>92221</v>
      </c>
      <c r="B293" s="85" t="s">
        <v>625</v>
      </c>
      <c r="C293" s="50" t="s">
        <v>626</v>
      </c>
      <c r="D293" s="242">
        <v>0</v>
      </c>
      <c r="E293" s="242">
        <v>43811.69</v>
      </c>
      <c r="F293" s="52" t="str">
        <f t="shared" si="76"/>
        <v>-</v>
      </c>
    </row>
    <row r="294" spans="1:6" ht="12.75" customHeight="1" x14ac:dyDescent="0.2">
      <c r="A294" s="53">
        <v>96</v>
      </c>
      <c r="B294" s="85" t="s">
        <v>627</v>
      </c>
      <c r="C294" s="50" t="s">
        <v>628</v>
      </c>
      <c r="D294" s="242">
        <v>2008.05</v>
      </c>
      <c r="E294" s="242">
        <v>3791.9</v>
      </c>
      <c r="F294" s="52">
        <f t="shared" si="76"/>
        <v>188.83493936903963</v>
      </c>
    </row>
    <row r="295" spans="1:6" ht="24" x14ac:dyDescent="0.2">
      <c r="A295" s="53">
        <v>9661</v>
      </c>
      <c r="B295" s="85" t="s">
        <v>629</v>
      </c>
      <c r="C295" s="50" t="s">
        <v>630</v>
      </c>
      <c r="D295" s="242">
        <v>2008.05</v>
      </c>
      <c r="E295" s="242">
        <v>3791.9</v>
      </c>
      <c r="F295" s="52">
        <f t="shared" si="76"/>
        <v>188.83493936903963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477.36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477.36</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477.36</v>
      </c>
      <c r="E317" s="51">
        <f t="shared" si="87"/>
        <v>0</v>
      </c>
      <c r="F317" s="52">
        <f t="shared" si="81"/>
        <v>0</v>
      </c>
    </row>
    <row r="318" spans="1:6" ht="12.75" customHeight="1" x14ac:dyDescent="0.2">
      <c r="A318" s="53">
        <v>7221</v>
      </c>
      <c r="B318" s="85" t="s">
        <v>674</v>
      </c>
      <c r="C318" s="50" t="s">
        <v>675</v>
      </c>
      <c r="D318" s="242">
        <v>477.36</v>
      </c>
      <c r="E318" s="242"/>
      <c r="F318" s="52">
        <f t="shared" si="81"/>
        <v>0</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64630.429999999993</v>
      </c>
      <c r="E350" s="51">
        <f t="shared" si="95"/>
        <v>71507.709999999992</v>
      </c>
      <c r="F350" s="52">
        <f t="shared" si="81"/>
        <v>110.64093183350319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64630.429999999993</v>
      </c>
      <c r="E363" s="51">
        <f t="shared" si="99"/>
        <v>71507.709999999992</v>
      </c>
      <c r="F363" s="52">
        <f t="shared" si="81"/>
        <v>110.64093183350319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19046.8</v>
      </c>
      <c r="E369" s="51">
        <f t="shared" si="101"/>
        <v>19718.289999999997</v>
      </c>
      <c r="F369" s="52">
        <f t="shared" si="81"/>
        <v>103.52547409538609</v>
      </c>
    </row>
    <row r="370" spans="1:6" ht="12.75" customHeight="1" x14ac:dyDescent="0.2">
      <c r="A370" s="53">
        <v>4221</v>
      </c>
      <c r="B370" s="85" t="s">
        <v>674</v>
      </c>
      <c r="C370" s="50" t="s">
        <v>766</v>
      </c>
      <c r="D370" s="242">
        <v>17299.259999999998</v>
      </c>
      <c r="E370" s="242">
        <v>15971.16</v>
      </c>
      <c r="F370" s="52">
        <f t="shared" si="81"/>
        <v>92.322792998082008</v>
      </c>
    </row>
    <row r="371" spans="1:6" ht="12.75" customHeight="1" x14ac:dyDescent="0.2">
      <c r="A371" s="53">
        <v>4222</v>
      </c>
      <c r="B371" s="85" t="s">
        <v>767</v>
      </c>
      <c r="C371" s="50" t="s">
        <v>768</v>
      </c>
      <c r="D371" s="242">
        <v>0</v>
      </c>
      <c r="E371" s="242">
        <v>1335</v>
      </c>
      <c r="F371" s="52" t="str">
        <f t="shared" si="81"/>
        <v>-</v>
      </c>
    </row>
    <row r="372" spans="1:6" ht="12.75" customHeight="1" x14ac:dyDescent="0.2">
      <c r="A372" s="53">
        <v>4223</v>
      </c>
      <c r="B372" s="85" t="s">
        <v>678</v>
      </c>
      <c r="C372" s="50" t="s">
        <v>769</v>
      </c>
      <c r="D372" s="242">
        <v>0</v>
      </c>
      <c r="E372" s="242">
        <v>1369.6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1747.54</v>
      </c>
      <c r="E375" s="242"/>
      <c r="F375" s="52">
        <f t="shared" si="81"/>
        <v>0</v>
      </c>
    </row>
    <row r="376" spans="1:6" ht="12.75" customHeight="1" x14ac:dyDescent="0.2">
      <c r="A376" s="53">
        <v>4227</v>
      </c>
      <c r="B376" s="232" t="s">
        <v>686</v>
      </c>
      <c r="C376" s="50" t="s">
        <v>773</v>
      </c>
      <c r="D376" s="242">
        <v>0</v>
      </c>
      <c r="E376" s="242">
        <v>1042.53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45583.63</v>
      </c>
      <c r="E383" s="51">
        <f t="shared" si="103"/>
        <v>51789.42</v>
      </c>
      <c r="F383" s="52">
        <f t="shared" si="81"/>
        <v>113.61407593032851</v>
      </c>
    </row>
    <row r="384" spans="1:6" ht="12.75" customHeight="1" x14ac:dyDescent="0.2">
      <c r="A384" s="53">
        <v>4241</v>
      </c>
      <c r="B384" s="85" t="s">
        <v>783</v>
      </c>
      <c r="C384" s="50" t="s">
        <v>784</v>
      </c>
      <c r="D384" s="242">
        <v>45583.63</v>
      </c>
      <c r="E384" s="242">
        <v>51789.42</v>
      </c>
      <c r="F384" s="52">
        <f t="shared" si="81"/>
        <v>113.61407593032851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64153.069999999992</v>
      </c>
      <c r="E408" s="51">
        <f t="shared" si="111"/>
        <v>71507.709999999992</v>
      </c>
      <c r="F408" s="52">
        <f t="shared" si="81"/>
        <v>111.46420584392922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9981.41</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1604880.9200000002</v>
      </c>
      <c r="E412" s="51">
        <f>E6+E298</f>
        <v>1962408.35</v>
      </c>
      <c r="F412" s="52">
        <f t="shared" si="81"/>
        <v>122.27750517465184</v>
      </c>
    </row>
    <row r="413" spans="1:6" ht="12.75" customHeight="1" x14ac:dyDescent="0.2">
      <c r="A413" s="53" t="s">
        <v>608</v>
      </c>
      <c r="B413" s="85" t="s">
        <v>831</v>
      </c>
      <c r="C413" s="50" t="s">
        <v>832</v>
      </c>
      <c r="D413" s="51">
        <f t="shared" ref="D413:E413" si="112">D289+D350</f>
        <v>1676158.3899999997</v>
      </c>
      <c r="E413" s="51">
        <f t="shared" si="112"/>
        <v>1906066.6500000001</v>
      </c>
      <c r="F413" s="52">
        <f t="shared" si="81"/>
        <v>113.71638034756373</v>
      </c>
    </row>
    <row r="414" spans="1:6" ht="12.75" customHeight="1" x14ac:dyDescent="0.2">
      <c r="A414" s="53" t="s">
        <v>608</v>
      </c>
      <c r="B414" s="85" t="s">
        <v>833</v>
      </c>
      <c r="C414" s="50" t="s">
        <v>834</v>
      </c>
      <c r="D414" s="51">
        <f t="shared" ref="D414:E414" si="113">IF(D412&gt;=D413,D412-D413,0)</f>
        <v>0</v>
      </c>
      <c r="E414" s="51">
        <f t="shared" si="113"/>
        <v>56341.699999999953</v>
      </c>
      <c r="F414" s="52" t="str">
        <f t="shared" si="81"/>
        <v>-</v>
      </c>
    </row>
    <row r="415" spans="1:6" ht="12.75" customHeight="1" x14ac:dyDescent="0.2">
      <c r="A415" s="53" t="s">
        <v>608</v>
      </c>
      <c r="B415" s="85" t="s">
        <v>835</v>
      </c>
      <c r="C415" s="50" t="s">
        <v>836</v>
      </c>
      <c r="D415" s="51">
        <f t="shared" ref="D415:E415" si="114">IF(D413&gt;=D412,D413-D412,0)</f>
        <v>71277.469999999506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27465.780000000002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43811.69</v>
      </c>
      <c r="F417" s="52" t="str">
        <f t="shared" si="81"/>
        <v>-</v>
      </c>
    </row>
    <row r="418" spans="1:6" ht="12.75" customHeight="1" x14ac:dyDescent="0.2">
      <c r="A418" s="55" t="s">
        <v>842</v>
      </c>
      <c r="B418" s="233" t="s">
        <v>843</v>
      </c>
      <c r="C418" s="56" t="s">
        <v>844</v>
      </c>
      <c r="D418" s="62">
        <f t="shared" ref="D418:E418" si="117">D294+D411</f>
        <v>2008.05</v>
      </c>
      <c r="E418" s="62">
        <f t="shared" si="117"/>
        <v>3791.9</v>
      </c>
      <c r="F418" s="57">
        <f t="shared" si="81"/>
        <v>188.83493936903963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1604880.9200000002</v>
      </c>
      <c r="E639" s="51">
        <f t="shared" si="180"/>
        <v>1962408.35</v>
      </c>
      <c r="F639" s="52">
        <f t="shared" si="119"/>
        <v>122.27750517465184</v>
      </c>
    </row>
    <row r="640" spans="1:6" ht="12.75" customHeight="1" x14ac:dyDescent="0.2">
      <c r="A640" s="53" t="s">
        <v>608</v>
      </c>
      <c r="B640" s="85" t="s">
        <v>1277</v>
      </c>
      <c r="C640" s="50" t="s">
        <v>1278</v>
      </c>
      <c r="D640" s="51">
        <f t="shared" ref="D640:E640" si="181">D413+D528</f>
        <v>1676158.3899999997</v>
      </c>
      <c r="E640" s="51">
        <f t="shared" si="181"/>
        <v>1906066.6500000001</v>
      </c>
      <c r="F640" s="52">
        <f t="shared" si="119"/>
        <v>113.71638034756373</v>
      </c>
    </row>
    <row r="641" spans="1:6" ht="12.75" customHeight="1" x14ac:dyDescent="0.2">
      <c r="A641" s="53" t="s">
        <v>608</v>
      </c>
      <c r="B641" s="85" t="s">
        <v>1279</v>
      </c>
      <c r="C641" s="50" t="s">
        <v>1280</v>
      </c>
      <c r="D641" s="51">
        <f t="shared" ref="D641:E641" si="182">IF(D639&gt;=D640,D639-D640,0)</f>
        <v>0</v>
      </c>
      <c r="E641" s="51">
        <f t="shared" si="182"/>
        <v>56341.699999999953</v>
      </c>
      <c r="F641" s="52" t="str">
        <f t="shared" si="119"/>
        <v>-</v>
      </c>
    </row>
    <row r="642" spans="1:6" ht="12.75" customHeight="1" x14ac:dyDescent="0.2">
      <c r="A642" s="53" t="s">
        <v>608</v>
      </c>
      <c r="B642" s="85" t="s">
        <v>1281</v>
      </c>
      <c r="C642" s="50" t="s">
        <v>1282</v>
      </c>
      <c r="D642" s="51">
        <f t="shared" ref="D642:E642" si="183">IF(D640&gt;=D639,D640-D639,0)</f>
        <v>71277.469999999506</v>
      </c>
      <c r="E642" s="51">
        <f t="shared" si="183"/>
        <v>0</v>
      </c>
      <c r="F642" s="52">
        <f t="shared" si="119"/>
        <v>0</v>
      </c>
    </row>
    <row r="643" spans="1:6" ht="24" x14ac:dyDescent="0.2">
      <c r="A643" s="60" t="s">
        <v>1283</v>
      </c>
      <c r="B643" s="85" t="s">
        <v>1284</v>
      </c>
      <c r="C643" s="61" t="s">
        <v>1283</v>
      </c>
      <c r="D643" s="51">
        <f t="shared" ref="D643:E643" si="184">IF(D416-D417+D637-D638&gt;=0,D416-D417+D637-D638,0)</f>
        <v>27465.780000000002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43811.69</v>
      </c>
      <c r="F644" s="52" t="str">
        <f t="shared" si="119"/>
        <v>-</v>
      </c>
    </row>
    <row r="645" spans="1:6" ht="24" x14ac:dyDescent="0.2">
      <c r="A645" s="53" t="s">
        <v>608</v>
      </c>
      <c r="B645" s="85" t="s">
        <v>1287</v>
      </c>
      <c r="C645" s="50" t="s">
        <v>1288</v>
      </c>
      <c r="D645" s="51">
        <f t="shared" ref="D645:E645" si="186">IF(D641+D643-D642-D644&gt;=0,D641+D643-D642-D644,0)</f>
        <v>0</v>
      </c>
      <c r="E645" s="51">
        <f t="shared" si="186"/>
        <v>12530.009999999951</v>
      </c>
      <c r="F645" s="52" t="str">
        <f t="shared" si="119"/>
        <v>-</v>
      </c>
    </row>
    <row r="646" spans="1:6" ht="24" x14ac:dyDescent="0.2">
      <c r="A646" s="53" t="s">
        <v>608</v>
      </c>
      <c r="B646" s="85" t="s">
        <v>1289</v>
      </c>
      <c r="C646" s="50" t="s">
        <v>1290</v>
      </c>
      <c r="D646" s="51">
        <f t="shared" ref="D646:E646" si="187">IF(D642+D644-D641-D643&gt;=0,D642+D644-D641-D643,0)</f>
        <v>43811.689999999508</v>
      </c>
      <c r="E646" s="51">
        <f t="shared" si="187"/>
        <v>0</v>
      </c>
      <c r="F646" s="52">
        <f t="shared" si="119"/>
        <v>0</v>
      </c>
    </row>
    <row r="647" spans="1:6" ht="24" x14ac:dyDescent="0.2">
      <c r="A647" s="55" t="s">
        <v>1291</v>
      </c>
      <c r="B647" s="233" t="s">
        <v>1292</v>
      </c>
      <c r="C647" s="56" t="s">
        <v>1291</v>
      </c>
      <c r="D647" s="243">
        <v>111472.98</v>
      </c>
      <c r="E647" s="243">
        <v>130964.76</v>
      </c>
      <c r="F647" s="57">
        <f t="shared" si="119"/>
        <v>117.48565437113101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50090.32</v>
      </c>
      <c r="E649" s="242">
        <v>48705.63</v>
      </c>
      <c r="F649" s="52">
        <f t="shared" ref="F649:F724" si="188">IF(D649&lt;&gt;0,IF(E649/D649&gt;=100,"&gt;&gt;100",E649/D649*100),"-")</f>
        <v>97.235613587615319</v>
      </c>
    </row>
    <row r="650" spans="1:6" ht="12.75" customHeight="1" x14ac:dyDescent="0.2">
      <c r="A650" s="53" t="s">
        <v>1296</v>
      </c>
      <c r="B650" s="85" t="s">
        <v>1297</v>
      </c>
      <c r="C650" s="50" t="s">
        <v>1296</v>
      </c>
      <c r="D650" s="242">
        <v>360001.24</v>
      </c>
      <c r="E650" s="242">
        <v>464537.43</v>
      </c>
      <c r="F650" s="52">
        <f t="shared" si="188"/>
        <v>129.03773053670594</v>
      </c>
    </row>
    <row r="651" spans="1:6" ht="12.75" customHeight="1" x14ac:dyDescent="0.2">
      <c r="A651" s="53" t="s">
        <v>1298</v>
      </c>
      <c r="B651" s="85" t="s">
        <v>1299</v>
      </c>
      <c r="C651" s="50" t="s">
        <v>1298</v>
      </c>
      <c r="D651" s="242">
        <v>361385.93</v>
      </c>
      <c r="E651" s="242">
        <v>468969.49</v>
      </c>
      <c r="F651" s="52">
        <f t="shared" si="188"/>
        <v>129.76971460953115</v>
      </c>
    </row>
    <row r="652" spans="1:6" ht="24" x14ac:dyDescent="0.2">
      <c r="A652" s="53">
        <v>11</v>
      </c>
      <c r="B652" s="85" t="s">
        <v>1300</v>
      </c>
      <c r="C652" s="50" t="s">
        <v>1301</v>
      </c>
      <c r="D652" s="51">
        <f t="shared" ref="D652:E652" si="189">+D649+D650-D651</f>
        <v>48705.630000000005</v>
      </c>
      <c r="E652" s="51">
        <f t="shared" si="189"/>
        <v>44273.570000000007</v>
      </c>
      <c r="F652" s="52">
        <f t="shared" si="188"/>
        <v>90.900312756451356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61</v>
      </c>
      <c r="E654" s="262">
        <v>61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45</v>
      </c>
      <c r="F656" s="52">
        <f t="shared" si="188"/>
        <v>97.826086956521735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1265796.26</v>
      </c>
      <c r="E675" s="242">
        <v>1569184.98</v>
      </c>
      <c r="F675" s="52">
        <f t="shared" si="188"/>
        <v>123.96821112427683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663</v>
      </c>
      <c r="E677" s="242">
        <v>663</v>
      </c>
      <c r="F677" s="52">
        <f t="shared" si="188"/>
        <v>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6701.35</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4000</v>
      </c>
      <c r="E712" s="242">
        <v>58551.29</v>
      </c>
      <c r="F712" s="52">
        <f t="shared" si="188"/>
        <v>1463.78225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2107.54</v>
      </c>
      <c r="E716" s="242">
        <v>4684.6000000000004</v>
      </c>
      <c r="F716" s="52">
        <f t="shared" si="188"/>
        <v>222.27810622811432</v>
      </c>
    </row>
    <row r="717" spans="1:6" ht="12.75" customHeight="1" x14ac:dyDescent="0.2">
      <c r="A717" s="53">
        <v>31215</v>
      </c>
      <c r="B717" s="85" t="s">
        <v>1413</v>
      </c>
      <c r="C717" s="50" t="s">
        <v>1414</v>
      </c>
      <c r="D717" s="242">
        <v>2234.61</v>
      </c>
      <c r="E717" s="242">
        <v>1103.5999999999999</v>
      </c>
      <c r="F717" s="52">
        <f t="shared" si="188"/>
        <v>49.386693874993846</v>
      </c>
    </row>
    <row r="718" spans="1:6" ht="12.75" customHeight="1" x14ac:dyDescent="0.2">
      <c r="A718" s="53">
        <v>32121</v>
      </c>
      <c r="B718" s="85" t="s">
        <v>1415</v>
      </c>
      <c r="C718" s="50" t="s">
        <v>1416</v>
      </c>
      <c r="D718" s="242">
        <v>25814.41</v>
      </c>
      <c r="E718" s="242">
        <v>27449.25</v>
      </c>
      <c r="F718" s="52">
        <f t="shared" si="188"/>
        <v>106.33305196593685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4884.2700000000004</v>
      </c>
      <c r="E720" s="242">
        <v>929.07</v>
      </c>
      <c r="F720" s="52">
        <f t="shared" si="188"/>
        <v>19.021675705888494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936.6</v>
      </c>
      <c r="E722" s="242">
        <v>2076.77</v>
      </c>
      <c r="F722" s="52">
        <f t="shared" si="188"/>
        <v>221.73499893230834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4236.28</v>
      </c>
      <c r="E725" s="242">
        <v>4589.3599999999997</v>
      </c>
      <c r="F725" s="52">
        <f t="shared" ref="F725:F979" si="190">IF(D725&lt;&gt;0,IF(E725/D725&gt;=100,"&gt;&gt;100",E725/D725*100),"-")</f>
        <v>108.33467098492073</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800</v>
      </c>
      <c r="E823" s="242">
        <v>1080</v>
      </c>
      <c r="F823" s="52">
        <f t="shared" si="190"/>
        <v>135</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8"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1544992.36</v>
      </c>
      <c r="E6" s="229">
        <f t="shared" si="0"/>
        <v>1598296.8300000003</v>
      </c>
      <c r="F6" s="230">
        <f t="shared" ref="F6:F260" si="1">IF(D6&gt;0,IF(E6/D6&gt;=100,"&gt;&gt;100",E6/D6*100),"-")</f>
        <v>103.4501445689997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1370200.81</v>
      </c>
      <c r="E7" s="104">
        <f t="shared" si="2"/>
        <v>1418914.9900000002</v>
      </c>
      <c r="F7" s="93">
        <f t="shared" si="1"/>
        <v>103.55525844419842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87144.73</v>
      </c>
      <c r="E8" s="104">
        <f>E9+E10-E11</f>
        <v>87144.73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87144.73</v>
      </c>
      <c r="E9" s="247">
        <v>87144.73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1283056.08</v>
      </c>
      <c r="E12" s="104">
        <f t="shared" si="3"/>
        <v>1331770.2600000002</v>
      </c>
      <c r="F12" s="93">
        <f t="shared" si="1"/>
        <v>103.79673038141873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1134078.02</v>
      </c>
      <c r="E13" s="104">
        <f t="shared" si="4"/>
        <v>1119538.56</v>
      </c>
      <c r="F13" s="93">
        <f t="shared" si="1"/>
        <v>98.717948876215772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1163156.94</v>
      </c>
      <c r="E15" s="247">
        <v>1163156.94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29078.92</v>
      </c>
      <c r="E18" s="247">
        <v>43618.38</v>
      </c>
      <c r="F18" s="93">
        <f t="shared" si="1"/>
        <v>150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112772.76999999999</v>
      </c>
      <c r="E19" s="104">
        <f t="shared" si="5"/>
        <v>184251.63000000003</v>
      </c>
      <c r="F19" s="93">
        <f t="shared" si="1"/>
        <v>163.3830844094723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122555.69</v>
      </c>
      <c r="E20" s="247">
        <v>202822.89</v>
      </c>
      <c r="F20" s="93">
        <f t="shared" si="1"/>
        <v>165.49447030978325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1658.51</v>
      </c>
      <c r="E21" s="247">
        <v>3128.51</v>
      </c>
      <c r="F21" s="93">
        <f t="shared" si="1"/>
        <v>188.63377368843121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10569.6</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47491.01</v>
      </c>
      <c r="E25" s="247">
        <v>43654.02</v>
      </c>
      <c r="F25" s="93">
        <f t="shared" si="1"/>
        <v>91.920597182498327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9565.06</v>
      </c>
      <c r="E26" s="247">
        <v>48777.33</v>
      </c>
      <c r="F26" s="93">
        <f t="shared" si="1"/>
        <v>509.95320468454992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68497.5</v>
      </c>
      <c r="E28" s="247">
        <v>124700.72</v>
      </c>
      <c r="F28" s="93">
        <f t="shared" si="1"/>
        <v>182.05149093032594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36205.289999999994</v>
      </c>
      <c r="E35" s="104">
        <f t="shared" si="7"/>
        <v>27980.070000000007</v>
      </c>
      <c r="F35" s="93">
        <f t="shared" si="1"/>
        <v>77.281717671644145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130418.61</v>
      </c>
      <c r="E36" s="247">
        <v>182208.03</v>
      </c>
      <c r="F36" s="93">
        <f t="shared" si="1"/>
        <v>139.71014566096051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94213.32</v>
      </c>
      <c r="E40" s="247">
        <v>154227.96</v>
      </c>
      <c r="F40" s="93">
        <f t="shared" si="1"/>
        <v>163.70080154271179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2628.31</v>
      </c>
      <c r="E54" s="247">
        <v>3838.35</v>
      </c>
      <c r="F54" s="93">
        <f t="shared" si="1"/>
        <v>146.03870928467342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2628.31</v>
      </c>
      <c r="E55" s="247">
        <v>3838.35</v>
      </c>
      <c r="F55" s="93">
        <f t="shared" si="1"/>
        <v>146.03870928467342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174791.55</v>
      </c>
      <c r="E68" s="104">
        <f t="shared" si="13"/>
        <v>179381.84</v>
      </c>
      <c r="F68" s="93">
        <f t="shared" si="1"/>
        <v>102.62615097812223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48705.63</v>
      </c>
      <c r="E69" s="104">
        <f t="shared" si="14"/>
        <v>44273.57</v>
      </c>
      <c r="F69" s="93">
        <f t="shared" si="1"/>
        <v>90.900312756451356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48640.04</v>
      </c>
      <c r="E70" s="104">
        <f t="shared" si="15"/>
        <v>44140.53</v>
      </c>
      <c r="F70" s="93">
        <f t="shared" si="1"/>
        <v>90.749370271899437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48640.04</v>
      </c>
      <c r="E72" s="247">
        <v>44140.53</v>
      </c>
      <c r="F72" s="93">
        <f t="shared" si="1"/>
        <v>90.749370271899437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65.59</v>
      </c>
      <c r="E76" s="247">
        <v>133.04</v>
      </c>
      <c r="F76" s="93">
        <f t="shared" si="1"/>
        <v>202.83579813996036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12604.89</v>
      </c>
      <c r="E78" s="104">
        <f>E79+SUM(E82:E84)-E85+E86</f>
        <v>351.60999999999996</v>
      </c>
      <c r="F78" s="93">
        <f t="shared" si="1"/>
        <v>2.789472974377404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19.96</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12604.89</v>
      </c>
      <c r="E86" s="247">
        <v>331.65</v>
      </c>
      <c r="F86" s="93">
        <f t="shared" si="1"/>
        <v>2.6311217313280797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2008.05</v>
      </c>
      <c r="E146" s="104">
        <f t="shared" si="26"/>
        <v>3791.9</v>
      </c>
      <c r="F146" s="93">
        <f t="shared" si="1"/>
        <v>188.83493936903963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2008.05</v>
      </c>
      <c r="E160" s="247">
        <v>3791.9</v>
      </c>
      <c r="F160" s="93">
        <f t="shared" si="1"/>
        <v>188.83493936903963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111472.98</v>
      </c>
      <c r="E170" s="104">
        <f t="shared" si="29"/>
        <v>130964.76</v>
      </c>
      <c r="F170" s="93">
        <f t="shared" si="1"/>
        <v>117.48565437113101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160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111472.98</v>
      </c>
      <c r="E173" s="247">
        <v>130804.76</v>
      </c>
      <c r="F173" s="93">
        <f t="shared" si="1"/>
        <v>117.34212183077908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1544992.36</v>
      </c>
      <c r="E175" s="104">
        <f t="shared" si="30"/>
        <v>1598296.8299999998</v>
      </c>
      <c r="F175" s="93">
        <f t="shared" si="1"/>
        <v>103.45014456899966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216595.19000000003</v>
      </c>
      <c r="E176" s="104">
        <f t="shared" si="31"/>
        <v>163059.93</v>
      </c>
      <c r="F176" s="93">
        <f t="shared" si="1"/>
        <v>75.283264600658939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214726.03000000003</v>
      </c>
      <c r="E177" s="104">
        <f t="shared" si="32"/>
        <v>163059.93</v>
      </c>
      <c r="F177" s="93">
        <f t="shared" si="1"/>
        <v>75.938594869005854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113163.58</v>
      </c>
      <c r="E178" s="247">
        <v>132580.22</v>
      </c>
      <c r="F178" s="93">
        <f t="shared" si="1"/>
        <v>117.15802911148623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88957.56</v>
      </c>
      <c r="E179" s="247">
        <v>29236.41</v>
      </c>
      <c r="F179" s="93">
        <f t="shared" si="1"/>
        <v>32.865570953160137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94.5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94.5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12604.89</v>
      </c>
      <c r="E188" s="247">
        <v>1148.8</v>
      </c>
      <c r="F188" s="93">
        <f t="shared" si="1"/>
        <v>9.1139232472476941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1869.16</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1328397.1700000002</v>
      </c>
      <c r="E237" s="104">
        <f t="shared" si="41"/>
        <v>1435236.9</v>
      </c>
      <c r="F237" s="93">
        <f t="shared" si="1"/>
        <v>108.04275501430041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1370200.81</v>
      </c>
      <c r="E238" s="104">
        <f t="shared" si="42"/>
        <v>1418914.99</v>
      </c>
      <c r="F238" s="93">
        <f t="shared" si="1"/>
        <v>103.5552584441984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1370200.81</v>
      </c>
      <c r="E239" s="104">
        <f t="shared" si="43"/>
        <v>1418914.99</v>
      </c>
      <c r="F239" s="93">
        <f t="shared" si="1"/>
        <v>103.5552584441984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1262181.19</v>
      </c>
      <c r="E240" s="247">
        <v>1312770.27</v>
      </c>
      <c r="F240" s="93">
        <f t="shared" si="1"/>
        <v>104.00806797001943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108019.62</v>
      </c>
      <c r="E241" s="247">
        <v>106144.72</v>
      </c>
      <c r="F241" s="93">
        <f t="shared" si="1"/>
        <v>98.264296800895991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-43811.69</v>
      </c>
      <c r="E245" s="104">
        <f t="shared" si="45"/>
        <v>12530.010000000002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19470.2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19470.2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43811.69</v>
      </c>
      <c r="E250" s="104">
        <f t="shared" si="47"/>
        <v>6940.19</v>
      </c>
      <c r="F250" s="93">
        <f t="shared" si="1"/>
        <v>15.840954777138247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24691.88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19119.810000000001</v>
      </c>
      <c r="E252" s="247">
        <v>6940.19</v>
      </c>
      <c r="F252" s="93">
        <f t="shared" si="1"/>
        <v>36.29842555966821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2008.05</v>
      </c>
      <c r="E255" s="247">
        <v>3791.9</v>
      </c>
      <c r="F255" s="93">
        <f t="shared" si="1"/>
        <v>188.83493936903963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179175.22</v>
      </c>
      <c r="E259" s="104">
        <f t="shared" si="49"/>
        <v>1227.68</v>
      </c>
      <c r="F259" s="93">
        <f t="shared" si="1"/>
        <v>0.68518403381896231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179175.22</v>
      </c>
      <c r="E260" s="248">
        <v>1227.68</v>
      </c>
      <c r="F260" s="97">
        <f t="shared" si="1"/>
        <v>0.68518403381896231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613.22</v>
      </c>
      <c r="E264" s="247">
        <v>1121.8399999999999</v>
      </c>
      <c r="F264" s="93">
        <f t="shared" si="50"/>
        <v>182.94250024461041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1394.83</v>
      </c>
      <c r="E265" s="247">
        <v>2670.06</v>
      </c>
      <c r="F265" s="93">
        <f t="shared" si="50"/>
        <v>191.42547837370861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12604.89</v>
      </c>
      <c r="E268" s="247">
        <v>331.65</v>
      </c>
      <c r="F268" s="93">
        <f t="shared" si="50"/>
        <v>2.6311217313280797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3048.63</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211677.4</v>
      </c>
      <c r="E288" s="247">
        <v>163059.93</v>
      </c>
      <c r="F288" s="93">
        <f t="shared" si="50"/>
        <v>77.032281197709338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1869.16</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491.81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12604.89</v>
      </c>
      <c r="E302" s="247">
        <v>656.99</v>
      </c>
      <c r="F302" s="93">
        <f t="shared" si="50"/>
        <v>5.2121835255999862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1676158.39</v>
      </c>
      <c r="E114" s="81">
        <f t="shared" si="22"/>
        <v>1906066.65</v>
      </c>
      <c r="F114" s="63">
        <f t="shared" si="1"/>
        <v>113.71638034756369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1676158.39</v>
      </c>
      <c r="E118" s="81">
        <f t="shared" si="24"/>
        <v>1906066.65</v>
      </c>
      <c r="F118" s="63">
        <f t="shared" si="1"/>
        <v>113.71638034756369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1676158.39</v>
      </c>
      <c r="E120" s="249">
        <v>1906066.65</v>
      </c>
      <c r="F120" s="63">
        <f t="shared" si="1"/>
        <v>113.71638034756369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1676158.39</v>
      </c>
      <c r="E141" s="106">
        <f t="shared" si="28"/>
        <v>1906066.65</v>
      </c>
      <c r="F141" s="82">
        <f t="shared" si="1"/>
        <v>113.71638034756369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118964.32</v>
      </c>
      <c r="E5" s="107">
        <f t="shared" si="0"/>
        <v>20012.82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2198.0300000000002</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2198.0300000000002</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2198.0300000000002</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118964.32</v>
      </c>
      <c r="E22" s="108">
        <f t="shared" si="3"/>
        <v>17814.79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118964.32</v>
      </c>
      <c r="E23" s="108">
        <f t="shared" si="4"/>
        <v>17814.79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118964.32</v>
      </c>
      <c r="E25" s="250">
        <v>17814.79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216595.19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1989795.4299999997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61564.28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1858945.5199999998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1590469.89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259718.72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530.28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540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7686.63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69285.63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2043330.6900000002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73512.179999999993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1898663.7200000002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1571053.25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319439.87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435.78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540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7194.82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71154.789999999994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163059.92999999947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163059.93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656.99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162402.94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2025-01-31T16:17:34Z</dcterms:modified>
</cp:coreProperties>
</file>